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ARGI Es FeGrao\Documentos em Elaboração\Revisão\ANTT - JULHO 2018\04-Elaboração\REVISÃO JUNHO 2019\DMT\"/>
    </mc:Choice>
  </mc:AlternateContent>
  <xr:revisionPtr revIDLastSave="0" documentId="13_ncr:1_{7EBE09D7-DA69-4F07-9A5C-2A14F20285F5}" xr6:coauthVersionLast="40" xr6:coauthVersionMax="43" xr10:uidLastSave="{00000000-0000-0000-0000-000000000000}"/>
  <bookViews>
    <workbookView xWindow="-25320" yWindow="285" windowWidth="25440" windowHeight="15390" activeTab="5" xr2:uid="{0B44EB89-F719-4814-95F2-A12DD9C47EC7}"/>
  </bookViews>
  <sheets>
    <sheet name="Localização Material Asfáltico" sheetId="2" r:id="rId1"/>
    <sheet name="Localização Areais" sheetId="4" r:id="rId2"/>
    <sheet name="Cálculo DMT para Mat Asfáltico" sheetId="5" r:id="rId3"/>
    <sheet name="Cálculo DMT Muros Escamas Concr" sheetId="6" r:id="rId4"/>
    <sheet name="Pedreiras" sheetId="7" r:id="rId5"/>
    <sheet name="Sub-lastro" sheetId="8" r:id="rId6"/>
  </sheets>
  <externalReferences>
    <externalReference r:id="rId7"/>
  </externalReferences>
  <definedNames>
    <definedName name="_______TB1" localSheetId="1">#REF!</definedName>
    <definedName name="_______TB1">#REF!</definedName>
    <definedName name="_______TB2" localSheetId="1">#REF!</definedName>
    <definedName name="_______TB2">#REF!</definedName>
    <definedName name="_______TB3" localSheetId="1">#REF!</definedName>
    <definedName name="_______TB3">#REF!</definedName>
    <definedName name="_______TB4" localSheetId="1">#REF!</definedName>
    <definedName name="_______TB4">#REF!</definedName>
    <definedName name="_______TB5" localSheetId="1">#REF!</definedName>
    <definedName name="_______TB5">#REF!</definedName>
    <definedName name="_______TB6" localSheetId="1">#REF!</definedName>
    <definedName name="_______TB6">#REF!</definedName>
    <definedName name="______TB1" localSheetId="1">#REF!</definedName>
    <definedName name="______TB1">#REF!</definedName>
    <definedName name="______TB2" localSheetId="1">#REF!</definedName>
    <definedName name="______TB2">#REF!</definedName>
    <definedName name="______TB3" localSheetId="1">#REF!</definedName>
    <definedName name="______TB3">#REF!</definedName>
    <definedName name="______TB4" localSheetId="1">#REF!</definedName>
    <definedName name="______TB4">#REF!</definedName>
    <definedName name="______TB5" localSheetId="1">#REF!</definedName>
    <definedName name="______TB5">#REF!</definedName>
    <definedName name="______TB6" localSheetId="1">#REF!</definedName>
    <definedName name="______TB6">#REF!</definedName>
    <definedName name="_____TB1" localSheetId="1">#REF!</definedName>
    <definedName name="_____TB1">#REF!</definedName>
    <definedName name="_____TB2" localSheetId="1">#REF!</definedName>
    <definedName name="_____TB2">#REF!</definedName>
    <definedName name="_____TB3" localSheetId="1">#REF!</definedName>
    <definedName name="_____TB3">#REF!</definedName>
    <definedName name="_____TB4" localSheetId="1">#REF!</definedName>
    <definedName name="_____TB4">#REF!</definedName>
    <definedName name="_____TB5" localSheetId="1">#REF!</definedName>
    <definedName name="_____TB5">#REF!</definedName>
    <definedName name="_____TB6" localSheetId="1">#REF!</definedName>
    <definedName name="_____TB6">#REF!</definedName>
    <definedName name="____TB1" localSheetId="1">#REF!</definedName>
    <definedName name="____TB1">#REF!</definedName>
    <definedName name="____TB2" localSheetId="1">#REF!</definedName>
    <definedName name="____TB2">#REF!</definedName>
    <definedName name="____TB3" localSheetId="1">#REF!</definedName>
    <definedName name="____TB3">#REF!</definedName>
    <definedName name="____TB4" localSheetId="1">#REF!</definedName>
    <definedName name="____TB4">#REF!</definedName>
    <definedName name="____TB5" localSheetId="1">#REF!</definedName>
    <definedName name="____TB5">#REF!</definedName>
    <definedName name="____TB6" localSheetId="1">#REF!</definedName>
    <definedName name="____TB6">#REF!</definedName>
    <definedName name="___TB1" localSheetId="1">#REF!</definedName>
    <definedName name="___TB1">#REF!</definedName>
    <definedName name="___TB2" localSheetId="1">#REF!</definedName>
    <definedName name="___TB2">#REF!</definedName>
    <definedName name="___TB3" localSheetId="1">#REF!</definedName>
    <definedName name="___TB3">#REF!</definedName>
    <definedName name="___TB4" localSheetId="1">#REF!</definedName>
    <definedName name="___TB4">#REF!</definedName>
    <definedName name="___TB5" localSheetId="1">#REF!</definedName>
    <definedName name="___TB5">#REF!</definedName>
    <definedName name="___TB6" localSheetId="1">#REF!</definedName>
    <definedName name="___TB6">#REF!</definedName>
    <definedName name="__TB1" localSheetId="1">#REF!</definedName>
    <definedName name="__TB1">#REF!</definedName>
    <definedName name="__TB2" localSheetId="1">#REF!</definedName>
    <definedName name="__TB2">#REF!</definedName>
    <definedName name="__TB3" localSheetId="1">#REF!</definedName>
    <definedName name="__TB3">#REF!</definedName>
    <definedName name="__TB4" localSheetId="1">#REF!</definedName>
    <definedName name="__TB4">#REF!</definedName>
    <definedName name="__TB5" localSheetId="1">#REF!</definedName>
    <definedName name="__TB5">#REF!</definedName>
    <definedName name="__TB6" localSheetId="1">#REF!</definedName>
    <definedName name="__TB6">#REF!</definedName>
    <definedName name="_Order1" hidden="1">255</definedName>
    <definedName name="_TB1" localSheetId="1">#REF!</definedName>
    <definedName name="_TB1">#REF!</definedName>
    <definedName name="_TB2" localSheetId="1">#REF!</definedName>
    <definedName name="_TB2">#REF!</definedName>
    <definedName name="_TB3" localSheetId="1">#REF!</definedName>
    <definedName name="_TB3">#REF!</definedName>
    <definedName name="_TB4" localSheetId="1">#REF!</definedName>
    <definedName name="_TB4">#REF!</definedName>
    <definedName name="_TB5" localSheetId="1">#REF!</definedName>
    <definedName name="_TB5">#REF!</definedName>
    <definedName name="_TB6" localSheetId="1">#REF!</definedName>
    <definedName name="_TB6">#REF!</definedName>
    <definedName name="Área_impressão_IM" localSheetId="1">#REF!</definedName>
    <definedName name="Área_impressão_IM">#REF!</definedName>
    <definedName name="_xlnm.Database" localSheetId="1">#REF!</definedName>
    <definedName name="_xlnm.Database">#REF!</definedName>
    <definedName name="CA" localSheetId="1">#REF!</definedName>
    <definedName name="CA">#REF!</definedName>
    <definedName name="CN" localSheetId="1">#REF!</definedName>
    <definedName name="CN">#REF!</definedName>
    <definedName name="COD" localSheetId="1">#REF!</definedName>
    <definedName name="COD">#REF!</definedName>
    <definedName name="G" localSheetId="1">#REF!</definedName>
    <definedName name="G">#REF!</definedName>
    <definedName name="L_Caixa" localSheetId="1">#REF!</definedName>
    <definedName name="L_Caixa">#REF!</definedName>
    <definedName name="L_Trecho" localSheetId="1">#REF!</definedName>
    <definedName name="L_Trecho">#REF!</definedName>
    <definedName name="mão" localSheetId="1">#REF!</definedName>
    <definedName name="mão">#REF!</definedName>
    <definedName name="ORD" localSheetId="1">#REF!</definedName>
    <definedName name="ORD">#REF!</definedName>
    <definedName name="P" localSheetId="1">#REF!</definedName>
    <definedName name="P">#REF!</definedName>
    <definedName name="PRECO" localSheetId="1">#REF!</definedName>
    <definedName name="PRECO">#REF!</definedName>
    <definedName name="QT" localSheetId="1">[1]alphaville!#REF!</definedName>
    <definedName name="QT">[1]alphaville!#REF!</definedName>
    <definedName name="QTD" localSheetId="1">[1]alphaville!#REF!</definedName>
    <definedName name="QTD">[1]alphaville!#REF!</definedName>
    <definedName name="QTS" localSheetId="1">[1]alphaville!#REF!</definedName>
    <definedName name="QTS">[1]alphaville!#REF!</definedName>
    <definedName name="SE" localSheetId="1">#REF!</definedName>
    <definedName name="SE">#REF!</definedName>
    <definedName name="T" localSheetId="1">#REF!</definedName>
    <definedName name="T">#REF!</definedName>
    <definedName name="TB" localSheetId="1">#REF!</definedName>
    <definedName name="TB">#REF!</definedName>
    <definedName name="TBI" localSheetId="1">#REF!</definedName>
    <definedName name="TBI">#REF!</definedName>
    <definedName name="TBM" localSheetId="1">#REF!</definedName>
    <definedName name="TBM">#REF!</definedName>
    <definedName name="TBO" localSheetId="1">#REF!</definedName>
    <definedName name="TB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6" l="1"/>
  <c r="K30" i="6" s="1"/>
  <c r="J29" i="6"/>
  <c r="K29" i="6" s="1"/>
  <c r="J28" i="6"/>
  <c r="K28" i="6" s="1"/>
  <c r="J27" i="6"/>
  <c r="K27" i="6" s="1"/>
  <c r="J26" i="6"/>
  <c r="K26" i="6" s="1"/>
  <c r="J25" i="6"/>
  <c r="K25" i="6" s="1"/>
  <c r="J24" i="6"/>
  <c r="K24" i="6" s="1"/>
  <c r="J23" i="6"/>
  <c r="K23" i="6" s="1"/>
  <c r="C30" i="6"/>
  <c r="E30" i="6" s="1"/>
  <c r="C29" i="6"/>
  <c r="E29" i="6" s="1"/>
  <c r="C28" i="6"/>
  <c r="E28" i="6" s="1"/>
  <c r="C27" i="6"/>
  <c r="E27" i="6" s="1"/>
  <c r="C26" i="6"/>
  <c r="E26" i="6" s="1"/>
  <c r="C25" i="6"/>
  <c r="E25" i="6" s="1"/>
  <c r="C24" i="6"/>
  <c r="E24" i="6" s="1"/>
  <c r="C23" i="6"/>
  <c r="E23" i="6" s="1"/>
  <c r="E14" i="5"/>
  <c r="F14" i="5"/>
  <c r="E15" i="5"/>
  <c r="F15" i="5"/>
  <c r="E16" i="5"/>
  <c r="F16" i="5"/>
  <c r="E17" i="5"/>
  <c r="F17" i="5"/>
  <c r="E18" i="5"/>
  <c r="F18" i="5"/>
  <c r="E19" i="5"/>
  <c r="F19" i="5"/>
  <c r="E20" i="5"/>
  <c r="F20" i="5"/>
  <c r="E21" i="5"/>
  <c r="F21" i="5"/>
  <c r="E22" i="5"/>
  <c r="F22" i="5"/>
  <c r="E23" i="5"/>
  <c r="F23" i="5"/>
  <c r="D23" i="5"/>
  <c r="D22" i="5"/>
  <c r="D21" i="5"/>
  <c r="D20" i="5"/>
  <c r="D19" i="5"/>
  <c r="D18" i="5"/>
  <c r="D17" i="5"/>
  <c r="D16" i="5"/>
  <c r="D15" i="5"/>
  <c r="D14" i="5"/>
  <c r="F13" i="5"/>
  <c r="E13" i="5"/>
  <c r="D13" i="5"/>
  <c r="F12" i="5"/>
  <c r="E12" i="5"/>
  <c r="D12" i="5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F4" i="5"/>
  <c r="E4" i="5"/>
  <c r="D4" i="5"/>
  <c r="F35" i="5"/>
  <c r="E31" i="6" l="1"/>
  <c r="K31" i="6"/>
  <c r="D36" i="5"/>
  <c r="E36" i="5"/>
  <c r="F36" i="5"/>
  <c r="D37" i="5"/>
  <c r="E37" i="5"/>
  <c r="F37" i="5"/>
  <c r="D38" i="5"/>
  <c r="E38" i="5"/>
  <c r="F38" i="5"/>
  <c r="D39" i="5"/>
  <c r="E39" i="5"/>
  <c r="F39" i="5"/>
  <c r="E35" i="5"/>
  <c r="D35" i="5"/>
  <c r="D29" i="5"/>
  <c r="E29" i="5"/>
  <c r="F29" i="5"/>
  <c r="D30" i="5"/>
  <c r="E30" i="5"/>
  <c r="F30" i="5"/>
  <c r="D31" i="5"/>
  <c r="E31" i="5"/>
  <c r="F31" i="5"/>
  <c r="D32" i="5"/>
  <c r="E32" i="5"/>
  <c r="F32" i="5"/>
  <c r="E28" i="5"/>
  <c r="F28" i="5"/>
  <c r="D28" i="5"/>
</calcChain>
</file>

<file path=xl/sharedStrings.xml><?xml version="1.0" encoding="utf-8"?>
<sst xmlns="http://schemas.openxmlformats.org/spreadsheetml/2006/main" count="441" uniqueCount="243">
  <si>
    <t>Descrição</t>
  </si>
  <si>
    <t>Canteiro 1/Fábrica de Concreto 1</t>
  </si>
  <si>
    <t>Canteiro 2/Fábrica de Concreto 2</t>
  </si>
  <si>
    <t>Canteiro 3/Fábrica de Concreto 3</t>
  </si>
  <si>
    <t>Canteiro 4/Fábrica de Concreto 4</t>
  </si>
  <si>
    <t>Razão Social</t>
  </si>
  <si>
    <t>Endereço</t>
  </si>
  <si>
    <t>UF</t>
  </si>
  <si>
    <t>Município</t>
  </si>
  <si>
    <t>BETUNEL INDÚSTRIA E COMÉRCIO LTDA.</t>
  </si>
  <si>
    <t>CAP - Comércio de Asfalto e Petróleo Ltda - EPP</t>
  </si>
  <si>
    <t>CASA DO ASFALTO DISTRIBUIDORA, INDÚSTRIA E COMÉRCIO DE ASFALTO LTDA.</t>
  </si>
  <si>
    <t>CBB INDÚSTRIA E COMÉRCIO DE ASFALTOS E ENGENHARIA LTDA</t>
  </si>
  <si>
    <t>COMPANHIA BRASILEIRA DE ASFALTOS DA AMAZÔNIA - IMPORTAÇÃO E EXPORTAÇÃO</t>
  </si>
  <si>
    <t>COMPASA DO BRASIL  DISTRIBUIDORA DE DERIVADOS DE PETRÓLEO LTDA.</t>
  </si>
  <si>
    <t>DENVER INDÚSTRIA E COMÉRCIO DE PRODUTOS QUÍMICOS LTDA.</t>
  </si>
  <si>
    <t>DISTRIBUIDORA BRASILEIRA DE ASFALTO SA - DISBRAL</t>
  </si>
  <si>
    <t>EMAM - EMULSÕES E TRANSPORTES LTDA.</t>
  </si>
  <si>
    <t>INDÚSTRIA DRYKO LTDA.</t>
  </si>
  <si>
    <t>NTA - NOVAS TÉCNICAS DE ASFALTOS S/A</t>
  </si>
  <si>
    <t>PETROBRAS DISTRIBUIDORA S.A.</t>
  </si>
  <si>
    <t>SIKA S.A.</t>
  </si>
  <si>
    <t>STRATURA ASFALTOS S/A</t>
  </si>
  <si>
    <t>VIAPOL LTDA.</t>
  </si>
  <si>
    <t>RUA   VICTOR RODRIGUES DE REZENDE, 185  - DISTRITO INDUSTRIAL</t>
  </si>
  <si>
    <t>Rua Saul Moreira, 7, Cará-Cará</t>
  </si>
  <si>
    <t>RUA INDUSTRIAL, 1385  - PARQUE INDUSTRIAL I</t>
  </si>
  <si>
    <t>BR 376, PARQUE INDUSTRIAL, S/N LOTE 6/7/7-A-3-1 - GL.PATR.MARIALVA</t>
  </si>
  <si>
    <t>RUA JOÃO BETTEGA, 3500  - SANTAS AMÉLIA</t>
  </si>
  <si>
    <t>RODOVIA DO CAFÉ BR 376, S/N KM 352 - PARQUE INDUSTRIAL ZONA SUL</t>
  </si>
  <si>
    <t>Avenida Doutor Olindo Dártora 2451, Galpão 02, Morro Grande</t>
  </si>
  <si>
    <t>RUA DR. MÁRIO JORGE, 191  - CIDADE INDUSTRIAL DE CURITIBA</t>
  </si>
  <si>
    <t>RUA JOÃO BATISTA FITIPALDI, 500  - VILA MALUF</t>
  </si>
  <si>
    <t>SÃO JUDAS TADEU, 288  - DISTRITO INDUSTRIAL</t>
  </si>
  <si>
    <t>Rodovia Alça Leste, 255, Distrito Industrial</t>
  </si>
  <si>
    <t>RUA ENGENHEIRO ALBERT LEIMER, 490  - PARQUE SÃO GERALDO</t>
  </si>
  <si>
    <t>RUA SOFIA ATAURI FADIN, 150 SALA A - B. SANTA TEREZINHA</t>
  </si>
  <si>
    <t>RUA MAQUINISTA  ELEODORO JACINTO, 100  - OFICINAS</t>
  </si>
  <si>
    <t>TREVO DA RODOVIA JULIANO LORENZETTI, ACESSO SAÍDA 304 DA RODOVIA MARECHAL RONDOU, S/N° - CORVO BRANCO</t>
  </si>
  <si>
    <t>RUA VICTOR RODRIGUES RESENDE, 333  - DISTRITO IND. DE UBERLÂNDIA</t>
  </si>
  <si>
    <t>VITO ARDITO, 6401 KM 118,5 - JARDIM CAMPO GRANDE</t>
  </si>
  <si>
    <t>UBERLANDIA</t>
  </si>
  <si>
    <t>MG</t>
  </si>
  <si>
    <t>PONTA GROSSA</t>
  </si>
  <si>
    <t>PR</t>
  </si>
  <si>
    <t>UMUARAMA</t>
  </si>
  <si>
    <t>MARIALVA</t>
  </si>
  <si>
    <t>CURITIBA</t>
  </si>
  <si>
    <t>APUCARANA</t>
  </si>
  <si>
    <t>Caieiras</t>
  </si>
  <si>
    <t>SP</t>
  </si>
  <si>
    <t>SUZANO</t>
  </si>
  <si>
    <t>SARZEDO</t>
  </si>
  <si>
    <t>IBIRITE</t>
  </si>
  <si>
    <t>GUARULHOS</t>
  </si>
  <si>
    <t>PAULINIA</t>
  </si>
  <si>
    <t>LENÇÓIS PAULISTA</t>
  </si>
  <si>
    <t>CACAPAVA</t>
  </si>
  <si>
    <t>ROD PAV</t>
  </si>
  <si>
    <t>NÃO PAV</t>
  </si>
  <si>
    <t>DISTRIBUIDORAS DE ASFALTO</t>
  </si>
  <si>
    <t>LEITO NATURAL</t>
  </si>
  <si>
    <t>Células em verde correspondem à menor distância de transporte de cada Estado.</t>
  </si>
  <si>
    <t>ASFALTOS NORDESTE LTDA.</t>
  </si>
  <si>
    <t>INDÚSTRIA NACIONAL DE ASFALTOS LTDA.</t>
  </si>
  <si>
    <t>AVENIDA   PARQUE SUL, 1998 LOTE 02 DIF 1 - DISTRITO INDUSTRIAL I</t>
  </si>
  <si>
    <t>VIA PRIMARIA 8, S/N QD-18, MODS. 24/47 - DAIAG</t>
  </si>
  <si>
    <t>CE 060, S/N KM 11,5 - DISTRITO INDUSTRIAL - PAVUNA</t>
  </si>
  <si>
    <t>VIA PRIMEIRA E SEGUNDA 3, S/N.º LOTES 01 A 10 - DISTRITO AGROINDUSTRIAL</t>
  </si>
  <si>
    <t>RUA OESTE I, S/N  - DISTRITO INDUSTRIAL</t>
  </si>
  <si>
    <t>AVENIDA PRESIDENTE WILSON, 08  - JUNDIAÍ</t>
  </si>
  <si>
    <t>MARACANAU</t>
  </si>
  <si>
    <t>CE</t>
  </si>
  <si>
    <t>APARECIDA DE GOIANIA</t>
  </si>
  <si>
    <t>GO</t>
  </si>
  <si>
    <t>PACATUBA</t>
  </si>
  <si>
    <t>GOIANIRA</t>
  </si>
  <si>
    <t>ANAPOLIS</t>
  </si>
  <si>
    <t>Distância até Canteiro 1 (km)
MT-220 -KM 3+0,16 (ALTERNATIVA 2)</t>
  </si>
  <si>
    <t>PROCESSO DNPM</t>
  </si>
  <si>
    <t>867020/2012</t>
  </si>
  <si>
    <t>MT</t>
  </si>
  <si>
    <t>R. CAMPAGNOLO &amp; CIA ME</t>
  </si>
  <si>
    <t>SINOP</t>
  </si>
  <si>
    <t>866131/2011</t>
  </si>
  <si>
    <t>GUARANTÃ DO NORTE</t>
  </si>
  <si>
    <t>AER COMÉRCIO DE AREIAS E TERRAPLENAGEM LTDA ME</t>
  </si>
  <si>
    <t>PA</t>
  </si>
  <si>
    <t>AREAIS</t>
  </si>
  <si>
    <t xml:space="preserve">LATITUDE </t>
  </si>
  <si>
    <t>LONGITUDE</t>
  </si>
  <si>
    <t>PONTO DE AMARRAÇÃO (DATUM:SIRGAS)</t>
  </si>
  <si>
    <t>-11°39'07"472</t>
  </si>
  <si>
    <t>-55°42'12"743</t>
  </si>
  <si>
    <t>RAZÃO SOCIAL</t>
  </si>
  <si>
    <t>MUNICÍPIO</t>
  </si>
  <si>
    <t>-09°55'59"963</t>
  </si>
  <si>
    <t>-55°02'20"049</t>
  </si>
  <si>
    <t>850404/2009</t>
  </si>
  <si>
    <t>L E EXTRAÇÃO DE AREIA LTDA ME</t>
  </si>
  <si>
    <t>NOVO PROGRESSO</t>
  </si>
  <si>
    <t>-07°05'09"475</t>
  </si>
  <si>
    <t>-55°26'37"905</t>
  </si>
  <si>
    <t>SEM NOME</t>
  </si>
  <si>
    <t>851395/2012</t>
  </si>
  <si>
    <t>-04°17'09"647</t>
  </si>
  <si>
    <t>-55°59'51"790</t>
  </si>
  <si>
    <t>ITAITUBA</t>
  </si>
  <si>
    <t>DESTINO</t>
  </si>
  <si>
    <t>CANTEIRO 1</t>
  </si>
  <si>
    <t>DMT</t>
  </si>
  <si>
    <t>CANTEIRO 2</t>
  </si>
  <si>
    <t>CANTEIRO 3</t>
  </si>
  <si>
    <t>CANTEIRO 4</t>
  </si>
  <si>
    <t>KM EIXO</t>
  </si>
  <si>
    <t>585+980</t>
  </si>
  <si>
    <t>931+180</t>
  </si>
  <si>
    <t>227+500</t>
  </si>
  <si>
    <t>3+016</t>
  </si>
  <si>
    <t>Distância até Canteiro 2 (km)
BR-230 -km 921+400 (ALTERNATIVA 3)</t>
  </si>
  <si>
    <t>Distância até Canteiro 3 (km)
BR-230 -km 921+400 (ALTERNATIVA 4)</t>
  </si>
  <si>
    <t>Distância até Canteiro 4 (km)
BR-230 - ROD NPAV - km 931+200 (ALTERNATIVA 6)</t>
  </si>
  <si>
    <t>Origem</t>
  </si>
  <si>
    <t>Canteiro 1</t>
  </si>
  <si>
    <t xml:space="preserve">Destino </t>
  </si>
  <si>
    <t>Ceará</t>
  </si>
  <si>
    <t>Goiás</t>
  </si>
  <si>
    <t>Minas Gerais</t>
  </si>
  <si>
    <t>Paraná</t>
  </si>
  <si>
    <t>São Paulo</t>
  </si>
  <si>
    <t>Mato Grosso</t>
  </si>
  <si>
    <t>Canteiro 2</t>
  </si>
  <si>
    <t>Pará</t>
  </si>
  <si>
    <t>1) Resumo Distâncias Médias de Material Asfáltico</t>
  </si>
  <si>
    <t>2) Determinação das DMTs médias - Material Asfáltico -&gt; Canteiro (separada por Estado)</t>
  </si>
  <si>
    <t>1) Localização Canteiros</t>
  </si>
  <si>
    <t>2) Localização OAEs</t>
  </si>
  <si>
    <t>OAE12</t>
  </si>
  <si>
    <t>Volume (m³)</t>
  </si>
  <si>
    <t>OAE15</t>
  </si>
  <si>
    <t>OAE24</t>
  </si>
  <si>
    <t>OAE28</t>
  </si>
  <si>
    <t>OAE60</t>
  </si>
  <si>
    <t>OAE69</t>
  </si>
  <si>
    <t>OAE75</t>
  </si>
  <si>
    <t>OAE77</t>
  </si>
  <si>
    <t>Canteiro mais próximo</t>
  </si>
  <si>
    <t>Canteiro 3</t>
  </si>
  <si>
    <t>Canteiro 4</t>
  </si>
  <si>
    <t>3) Cálculo DMT ponderada por volume</t>
  </si>
  <si>
    <t>Distância x Volume</t>
  </si>
  <si>
    <t>DMT CANTEIRO-OBRAS</t>
  </si>
  <si>
    <t>DMT JAZIDAS-OBRAS</t>
  </si>
  <si>
    <t>1) Localização Jazida</t>
  </si>
  <si>
    <t>JAZIDA</t>
  </si>
  <si>
    <t>2) Localização dos Muros</t>
  </si>
  <si>
    <t>Distância Jazida x Muro</t>
  </si>
  <si>
    <t>DMT (km)</t>
  </si>
  <si>
    <t>Distância Canteiro mais próximo x Muro (km)</t>
  </si>
  <si>
    <t>ÁREA (ha)</t>
  </si>
  <si>
    <t>DATA DO ÚLTIMO REGISTRO</t>
  </si>
  <si>
    <t>FASE ATUAL</t>
  </si>
  <si>
    <t>Licenciamento</t>
  </si>
  <si>
    <t>Requerimento de Licenciamento</t>
  </si>
  <si>
    <t>Distância até Canteiro 1 (km)
CIDADE DE SINOP (ALTERNATIVA 1)</t>
  </si>
  <si>
    <t>Alternativa 1 - Custo de transporte menor, entretanto não considera os fatores naturais do trecho de Leito Natural. Incorreria em desmatamento e transposição de rio além de passar por dentro da cidade de SINOP.</t>
  </si>
  <si>
    <t>Distância até Canteiro 4 (km)
BR-230 -km 921+400 (ALTERNATIVA 5)</t>
  </si>
  <si>
    <t>Alternativa 5 com custo de transporte menor</t>
  </si>
  <si>
    <t>Estado</t>
  </si>
  <si>
    <t>Pedreira</t>
  </si>
  <si>
    <t>km da EF-170</t>
  </si>
  <si>
    <t>km inicial</t>
  </si>
  <si>
    <t>km final</t>
  </si>
  <si>
    <t>Transporte Pedreira - Eixo Ferroviário</t>
  </si>
  <si>
    <t>Transporte ao longo do eixo</t>
  </si>
  <si>
    <t>Transporte (t x km)</t>
  </si>
  <si>
    <t>Volume transportado com caminhões (primeiro levante) (m³)</t>
  </si>
  <si>
    <t>Volume transportado em vagões (m³)</t>
  </si>
  <si>
    <t>DMT média (ponderada por volumes)</t>
  </si>
  <si>
    <t>Pedreira Transterra</t>
  </si>
  <si>
    <t>Pedreira Transpedra</t>
  </si>
  <si>
    <t>Total MT</t>
  </si>
  <si>
    <t>Pedreira Serra do Cachimbo</t>
  </si>
  <si>
    <t>Pedreira Fertilizantes Minorgan</t>
  </si>
  <si>
    <t>Pedreira Novo Progresso</t>
  </si>
  <si>
    <t>Pedreira P1 Planalto</t>
  </si>
  <si>
    <t>Pedreira e Britador DNIT (Parque do Jamanxim)</t>
  </si>
  <si>
    <t>Pedreira CBEMI</t>
  </si>
  <si>
    <t>Pedreira de Exército</t>
  </si>
  <si>
    <t>Pedreira do Exército (Ramal Itapacurá)</t>
  </si>
  <si>
    <t>Pedreira do Exército (Ramal Santarenzinho)</t>
  </si>
  <si>
    <t>Total PA</t>
  </si>
  <si>
    <t>Total</t>
  </si>
  <si>
    <t>-</t>
  </si>
  <si>
    <t>MT (Pátio Sinop)</t>
  </si>
  <si>
    <t>PA (Pátio Miritituba)</t>
  </si>
  <si>
    <t>KM da EF - 170</t>
  </si>
  <si>
    <t>km início</t>
  </si>
  <si>
    <t>km fim</t>
  </si>
  <si>
    <t>Transporte     (t x km)</t>
  </si>
  <si>
    <t>ST-01</t>
  </si>
  <si>
    <t>26+700</t>
  </si>
  <si>
    <t>PI-01</t>
  </si>
  <si>
    <t>27+400</t>
  </si>
  <si>
    <t>ST-02</t>
  </si>
  <si>
    <t>27+750</t>
  </si>
  <si>
    <t>PI-02</t>
  </si>
  <si>
    <t>43+100</t>
  </si>
  <si>
    <t>PI-03</t>
  </si>
  <si>
    <t>44+600</t>
  </si>
  <si>
    <t>ST-04</t>
  </si>
  <si>
    <t>45+650</t>
  </si>
  <si>
    <t>ST-05</t>
  </si>
  <si>
    <t>67+950</t>
  </si>
  <si>
    <t>PI-04</t>
  </si>
  <si>
    <t>71+350</t>
  </si>
  <si>
    <t>ST-10</t>
  </si>
  <si>
    <t>130+900</t>
  </si>
  <si>
    <t>ST-18</t>
  </si>
  <si>
    <t>252+450</t>
  </si>
  <si>
    <t>PI-13</t>
  </si>
  <si>
    <t>253+050</t>
  </si>
  <si>
    <t> Total</t>
  </si>
  <si>
    <t>PI-24</t>
  </si>
  <si>
    <t>337+350</t>
  </si>
  <si>
    <t>PI-28</t>
  </si>
  <si>
    <t>353+300</t>
  </si>
  <si>
    <t>PI-29</t>
  </si>
  <si>
    <t>354+700</t>
  </si>
  <si>
    <t>PI-40</t>
  </si>
  <si>
    <t>559+800</t>
  </si>
  <si>
    <t>ST-57</t>
  </si>
  <si>
    <t>560+000</t>
  </si>
  <si>
    <t>ST-137</t>
  </si>
  <si>
    <t>919+500</t>
  </si>
  <si>
    <t>PI-88</t>
  </si>
  <si>
    <t>920+600</t>
  </si>
  <si>
    <t>ST-138</t>
  </si>
  <si>
    <t>921+000</t>
  </si>
  <si>
    <t>Ramal Itapacurá</t>
  </si>
  <si>
    <t>Ramal Santarenzinho</t>
  </si>
  <si>
    <t>Pátio Sinop</t>
  </si>
  <si>
    <t>Pátio Miritituba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</si>
</sst>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221F1F"/>
      <name val="Arial"/>
      <family val="2"/>
    </font>
    <font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Times New Roman"/>
      <family val="1"/>
    </font>
    <font>
      <b/>
      <sz val="9"/>
      <color rgb="FF221F1F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" fontId="0" fillId="0" borderId="1" xfId="0" applyNumberFormat="1" applyBorder="1"/>
    <xf numFmtId="0" fontId="0" fillId="0" borderId="0" xfId="0" applyBorder="1"/>
    <xf numFmtId="2" fontId="0" fillId="0" borderId="1" xfId="0" applyNumberForma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" fillId="0" borderId="0" xfId="0" applyFont="1" applyBorder="1" applyAlignment="1"/>
    <xf numFmtId="0" fontId="0" fillId="0" borderId="3" xfId="0" applyFill="1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4" borderId="1" xfId="0" applyFont="1" applyFill="1" applyBorder="1" applyAlignment="1">
      <alignment vertical="center"/>
    </xf>
    <xf numFmtId="0" fontId="12" fillId="0" borderId="0" xfId="0" applyFont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right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11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5" fillId="0" borderId="0" xfId="0" applyFont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renato\loctec\licita&#231;&#245;es\dermu\edital%2000204\proposta\lote%2009def\env03pre%2009\or&#231;am%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qui"/>
      <sheetName val="mobra"/>
      <sheetName val="mat"/>
      <sheetName val="res"/>
      <sheetName val="pl res (2)"/>
      <sheetName val="pl res sub"/>
      <sheetName val="pl res"/>
      <sheetName val="alphaville"/>
      <sheetName val="rita"/>
      <sheetName val="forte"/>
      <sheetName val="vrita"/>
      <sheetName val="cp aux"/>
      <sheetName val="cp terr"/>
      <sheetName val="cp pav"/>
      <sheetName val="cp dre"/>
      <sheetName val="bdi01"/>
      <sheetName val="bdi02"/>
      <sheetName val="cr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01A37-FF98-4976-8986-7AEFE62F1854}">
  <dimension ref="A1:W27"/>
  <sheetViews>
    <sheetView zoomScale="90" zoomScaleNormal="90" workbookViewId="0">
      <selection activeCell="A16" sqref="A16"/>
    </sheetView>
  </sheetViews>
  <sheetFormatPr defaultRowHeight="15" x14ac:dyDescent="0.25"/>
  <cols>
    <col min="1" max="1" width="78" bestFit="1" customWidth="1"/>
    <col min="2" max="2" width="71.5703125" hidden="1" customWidth="1"/>
    <col min="3" max="3" width="22.28515625" customWidth="1"/>
    <col min="4" max="4" width="4.140625" bestFit="1" customWidth="1"/>
    <col min="5" max="5" width="9" hidden="1" customWidth="1"/>
    <col min="6" max="6" width="9.28515625" style="3" hidden="1" customWidth="1"/>
    <col min="7" max="7" width="15.140625" hidden="1" customWidth="1"/>
    <col min="8" max="8" width="9" hidden="1" customWidth="1"/>
    <col min="9" max="9" width="9.28515625" style="3" hidden="1" customWidth="1"/>
    <col min="10" max="10" width="14.7109375" hidden="1" customWidth="1"/>
    <col min="11" max="11" width="9" style="3" hidden="1" customWidth="1"/>
    <col min="12" max="12" width="9.28515625" style="3" hidden="1" customWidth="1"/>
    <col min="13" max="13" width="15.85546875" style="3" hidden="1" customWidth="1"/>
    <col min="14" max="14" width="9" style="3" bestFit="1" customWidth="1"/>
    <col min="15" max="15" width="9.28515625" style="3" bestFit="1" customWidth="1"/>
    <col min="16" max="16" width="16.28515625" style="3" customWidth="1"/>
    <col min="17" max="17" width="12.5703125" style="3" customWidth="1"/>
    <col min="18" max="18" width="13.140625" style="3" customWidth="1"/>
    <col min="19" max="19" width="14.85546875" style="3" customWidth="1"/>
    <col min="20" max="20" width="13.5703125" style="3" customWidth="1"/>
    <col min="21" max="21" width="14.42578125" style="3" customWidth="1"/>
    <col min="22" max="22" width="18.140625" style="3" customWidth="1"/>
    <col min="23" max="23" width="27.5703125" customWidth="1"/>
  </cols>
  <sheetData>
    <row r="1" spans="1:23" s="3" customFormat="1" ht="32.25" customHeight="1" x14ac:dyDescent="0.25">
      <c r="A1" s="67" t="s">
        <v>60</v>
      </c>
      <c r="B1" s="67"/>
      <c r="C1" s="67"/>
      <c r="D1" s="68"/>
      <c r="E1" s="66" t="s">
        <v>164</v>
      </c>
      <c r="F1" s="66"/>
      <c r="G1" s="66"/>
      <c r="H1" s="66" t="s">
        <v>78</v>
      </c>
      <c r="I1" s="66"/>
      <c r="J1" s="66"/>
      <c r="K1" s="66" t="s">
        <v>119</v>
      </c>
      <c r="L1" s="66"/>
      <c r="M1" s="66"/>
      <c r="N1" s="66" t="s">
        <v>120</v>
      </c>
      <c r="O1" s="66"/>
      <c r="P1" s="66"/>
      <c r="Q1" s="66" t="s">
        <v>166</v>
      </c>
      <c r="R1" s="66"/>
      <c r="S1" s="66"/>
      <c r="T1" s="66" t="s">
        <v>121</v>
      </c>
      <c r="U1" s="66"/>
      <c r="V1" s="66"/>
    </row>
    <row r="2" spans="1:23" ht="30" x14ac:dyDescent="0.25">
      <c r="A2" s="4" t="s">
        <v>5</v>
      </c>
      <c r="B2" s="4" t="s">
        <v>6</v>
      </c>
      <c r="C2" s="4" t="s">
        <v>8</v>
      </c>
      <c r="D2" s="4" t="s">
        <v>7</v>
      </c>
      <c r="E2" s="4" t="s">
        <v>58</v>
      </c>
      <c r="F2" s="4" t="s">
        <v>59</v>
      </c>
      <c r="G2" s="4" t="s">
        <v>61</v>
      </c>
      <c r="H2" s="4" t="s">
        <v>58</v>
      </c>
      <c r="I2" s="4" t="s">
        <v>59</v>
      </c>
      <c r="J2" s="4" t="s">
        <v>61</v>
      </c>
      <c r="K2" s="13" t="s">
        <v>58</v>
      </c>
      <c r="L2" s="13" t="s">
        <v>59</v>
      </c>
      <c r="M2" s="13" t="s">
        <v>61</v>
      </c>
      <c r="N2" s="13" t="s">
        <v>58</v>
      </c>
      <c r="O2" s="13" t="s">
        <v>59</v>
      </c>
      <c r="P2" s="13" t="s">
        <v>61</v>
      </c>
      <c r="Q2" s="24" t="s">
        <v>58</v>
      </c>
      <c r="R2" s="24" t="s">
        <v>59</v>
      </c>
      <c r="S2" s="24" t="s">
        <v>61</v>
      </c>
      <c r="T2" s="4" t="s">
        <v>58</v>
      </c>
      <c r="U2" s="4" t="s">
        <v>59</v>
      </c>
      <c r="V2" s="4" t="s">
        <v>61</v>
      </c>
    </row>
    <row r="3" spans="1:23" s="30" customFormat="1" x14ac:dyDescent="0.25">
      <c r="A3" s="28" t="s">
        <v>63</v>
      </c>
      <c r="B3" s="29" t="s">
        <v>65</v>
      </c>
      <c r="C3" s="28" t="s">
        <v>71</v>
      </c>
      <c r="D3" s="28" t="s">
        <v>72</v>
      </c>
      <c r="E3" s="33">
        <v>2788</v>
      </c>
      <c r="F3" s="33">
        <v>11.5</v>
      </c>
      <c r="G3" s="33">
        <v>2</v>
      </c>
      <c r="H3" s="33">
        <v>2779</v>
      </c>
      <c r="I3" s="33">
        <v>0</v>
      </c>
      <c r="J3" s="33">
        <v>3.016</v>
      </c>
      <c r="K3" s="33">
        <v>2625</v>
      </c>
      <c r="L3" s="33">
        <v>0</v>
      </c>
      <c r="M3" s="33">
        <v>1.55</v>
      </c>
      <c r="N3" s="33">
        <v>2745</v>
      </c>
      <c r="O3" s="33">
        <v>4.1500000000000004</v>
      </c>
      <c r="P3" s="33">
        <v>1.2</v>
      </c>
      <c r="Q3" s="33">
        <v>2400</v>
      </c>
      <c r="R3" s="33">
        <v>0</v>
      </c>
      <c r="S3" s="33">
        <v>40.1</v>
      </c>
      <c r="T3" s="33">
        <v>2409</v>
      </c>
      <c r="U3" s="33">
        <v>1.75</v>
      </c>
      <c r="V3" s="33">
        <v>1.8</v>
      </c>
      <c r="W3" s="69" t="s">
        <v>167</v>
      </c>
    </row>
    <row r="4" spans="1:23" s="30" customFormat="1" x14ac:dyDescent="0.25">
      <c r="A4" s="28" t="s">
        <v>17</v>
      </c>
      <c r="B4" s="29" t="s">
        <v>67</v>
      </c>
      <c r="C4" s="28" t="s">
        <v>75</v>
      </c>
      <c r="D4" s="28" t="s">
        <v>72</v>
      </c>
      <c r="E4" s="33">
        <v>2777</v>
      </c>
      <c r="F4" s="33">
        <v>11.5</v>
      </c>
      <c r="G4" s="33">
        <v>2</v>
      </c>
      <c r="H4" s="33">
        <v>2768</v>
      </c>
      <c r="I4" s="33">
        <v>0</v>
      </c>
      <c r="J4" s="33">
        <v>3.016</v>
      </c>
      <c r="K4" s="33">
        <v>2614</v>
      </c>
      <c r="L4" s="33">
        <v>0</v>
      </c>
      <c r="M4" s="33">
        <v>1.55</v>
      </c>
      <c r="N4" s="33">
        <v>2749</v>
      </c>
      <c r="O4" s="33">
        <v>4.1500000000000004</v>
      </c>
      <c r="P4" s="33">
        <v>1.2</v>
      </c>
      <c r="Q4" s="33">
        <v>2404</v>
      </c>
      <c r="R4" s="33">
        <v>0</v>
      </c>
      <c r="S4" s="33">
        <v>40.1</v>
      </c>
      <c r="T4" s="33">
        <v>2413</v>
      </c>
      <c r="U4" s="33">
        <v>1.75</v>
      </c>
      <c r="V4" s="33">
        <v>1.8</v>
      </c>
      <c r="W4" s="69"/>
    </row>
    <row r="5" spans="1:23" s="30" customFormat="1" x14ac:dyDescent="0.25">
      <c r="A5" s="31" t="s">
        <v>22</v>
      </c>
      <c r="B5" s="32" t="s">
        <v>69</v>
      </c>
      <c r="C5" s="31" t="s">
        <v>71</v>
      </c>
      <c r="D5" s="31" t="s">
        <v>72</v>
      </c>
      <c r="E5" s="34">
        <v>2785</v>
      </c>
      <c r="F5" s="34">
        <v>11.5</v>
      </c>
      <c r="G5" s="34">
        <v>2</v>
      </c>
      <c r="H5" s="34">
        <v>2776</v>
      </c>
      <c r="I5" s="34">
        <v>0</v>
      </c>
      <c r="J5" s="34">
        <v>3.016</v>
      </c>
      <c r="K5" s="34">
        <v>2621</v>
      </c>
      <c r="L5" s="34">
        <v>0</v>
      </c>
      <c r="M5" s="34">
        <v>1.55</v>
      </c>
      <c r="N5" s="34">
        <v>2742</v>
      </c>
      <c r="O5" s="34">
        <v>4.1500000000000004</v>
      </c>
      <c r="P5" s="34">
        <v>1.2</v>
      </c>
      <c r="Q5" s="34">
        <v>2397</v>
      </c>
      <c r="R5" s="34">
        <v>0</v>
      </c>
      <c r="S5" s="34">
        <v>40.1</v>
      </c>
      <c r="T5" s="34">
        <v>2406</v>
      </c>
      <c r="U5" s="34">
        <v>1.75</v>
      </c>
      <c r="V5" s="34">
        <v>1.8</v>
      </c>
      <c r="W5" s="69"/>
    </row>
    <row r="6" spans="1:23" s="30" customFormat="1" x14ac:dyDescent="0.25">
      <c r="A6" s="28" t="s">
        <v>16</v>
      </c>
      <c r="B6" s="29" t="s">
        <v>66</v>
      </c>
      <c r="C6" s="28" t="s">
        <v>73</v>
      </c>
      <c r="D6" s="28" t="s">
        <v>74</v>
      </c>
      <c r="E6" s="33">
        <v>1387</v>
      </c>
      <c r="F6" s="33">
        <v>11.5</v>
      </c>
      <c r="G6" s="33">
        <v>2</v>
      </c>
      <c r="H6" s="33">
        <v>1407</v>
      </c>
      <c r="I6" s="33">
        <v>0</v>
      </c>
      <c r="J6" s="33">
        <v>3.016</v>
      </c>
      <c r="K6" s="33">
        <v>1618</v>
      </c>
      <c r="L6" s="33">
        <v>0</v>
      </c>
      <c r="M6" s="33">
        <v>1.55</v>
      </c>
      <c r="N6" s="33">
        <v>1968</v>
      </c>
      <c r="O6" s="33">
        <v>4.1500000000000004</v>
      </c>
      <c r="P6" s="33">
        <v>1.2</v>
      </c>
      <c r="Q6" s="33">
        <v>2355</v>
      </c>
      <c r="R6" s="33">
        <v>0</v>
      </c>
      <c r="S6" s="33">
        <v>40.1</v>
      </c>
      <c r="T6" s="33">
        <v>2364</v>
      </c>
      <c r="U6" s="33">
        <v>1.75</v>
      </c>
      <c r="V6" s="33">
        <v>1.8</v>
      </c>
      <c r="W6" s="65" t="s">
        <v>165</v>
      </c>
    </row>
    <row r="7" spans="1:23" s="30" customFormat="1" x14ac:dyDescent="0.25">
      <c r="A7" s="31" t="s">
        <v>64</v>
      </c>
      <c r="B7" s="32" t="s">
        <v>68</v>
      </c>
      <c r="C7" s="31" t="s">
        <v>76</v>
      </c>
      <c r="D7" s="31" t="s">
        <v>74</v>
      </c>
      <c r="E7" s="34">
        <v>1344</v>
      </c>
      <c r="F7" s="34">
        <v>11.5</v>
      </c>
      <c r="G7" s="34">
        <v>2</v>
      </c>
      <c r="H7" s="34">
        <v>1364</v>
      </c>
      <c r="I7" s="34">
        <v>0</v>
      </c>
      <c r="J7" s="34">
        <v>3.016</v>
      </c>
      <c r="K7" s="34">
        <v>1576</v>
      </c>
      <c r="L7" s="34">
        <v>0</v>
      </c>
      <c r="M7" s="34">
        <v>1.55</v>
      </c>
      <c r="N7" s="34">
        <v>1926</v>
      </c>
      <c r="O7" s="34">
        <v>4.1500000000000004</v>
      </c>
      <c r="P7" s="34">
        <v>1.2</v>
      </c>
      <c r="Q7" s="34">
        <v>2313</v>
      </c>
      <c r="R7" s="34">
        <v>0</v>
      </c>
      <c r="S7" s="34">
        <v>40.1</v>
      </c>
      <c r="T7" s="34">
        <v>2322</v>
      </c>
      <c r="U7" s="34">
        <v>1.75</v>
      </c>
      <c r="V7" s="34">
        <v>1.8</v>
      </c>
      <c r="W7" s="65"/>
    </row>
    <row r="8" spans="1:23" s="30" customFormat="1" x14ac:dyDescent="0.25">
      <c r="A8" s="28" t="s">
        <v>22</v>
      </c>
      <c r="B8" s="29" t="s">
        <v>70</v>
      </c>
      <c r="C8" s="28" t="s">
        <v>77</v>
      </c>
      <c r="D8" s="28" t="s">
        <v>74</v>
      </c>
      <c r="E8" s="33">
        <v>1378</v>
      </c>
      <c r="F8" s="33">
        <v>11.5</v>
      </c>
      <c r="G8" s="33">
        <v>2</v>
      </c>
      <c r="H8" s="33">
        <v>1397</v>
      </c>
      <c r="I8" s="33">
        <v>0</v>
      </c>
      <c r="J8" s="33">
        <v>3.016</v>
      </c>
      <c r="K8" s="33">
        <v>1609</v>
      </c>
      <c r="L8" s="33">
        <v>0</v>
      </c>
      <c r="M8" s="33">
        <v>1.55</v>
      </c>
      <c r="N8" s="33">
        <v>1959</v>
      </c>
      <c r="O8" s="33">
        <v>4.1500000000000004</v>
      </c>
      <c r="P8" s="33">
        <v>1.2</v>
      </c>
      <c r="Q8" s="33">
        <v>2346</v>
      </c>
      <c r="R8" s="33">
        <v>0</v>
      </c>
      <c r="S8" s="33">
        <v>40.1</v>
      </c>
      <c r="T8" s="33">
        <v>2355</v>
      </c>
      <c r="U8" s="33">
        <v>1.75</v>
      </c>
      <c r="V8" s="33">
        <v>1.8</v>
      </c>
      <c r="W8" s="65"/>
    </row>
    <row r="9" spans="1:23" s="30" customFormat="1" x14ac:dyDescent="0.25">
      <c r="A9" s="28" t="s">
        <v>9</v>
      </c>
      <c r="B9" s="29" t="s">
        <v>24</v>
      </c>
      <c r="C9" s="28" t="s">
        <v>41</v>
      </c>
      <c r="D9" s="28" t="s">
        <v>42</v>
      </c>
      <c r="E9" s="33">
        <v>1516</v>
      </c>
      <c r="F9" s="33">
        <v>11.5</v>
      </c>
      <c r="G9" s="33">
        <v>2</v>
      </c>
      <c r="H9" s="33">
        <v>1536</v>
      </c>
      <c r="I9" s="33">
        <v>0</v>
      </c>
      <c r="J9" s="33">
        <v>3.016</v>
      </c>
      <c r="K9" s="33">
        <v>1747</v>
      </c>
      <c r="L9" s="33">
        <v>0</v>
      </c>
      <c r="M9" s="33">
        <v>1.55</v>
      </c>
      <c r="N9" s="33">
        <v>2097</v>
      </c>
      <c r="O9" s="33">
        <v>4.1500000000000004</v>
      </c>
      <c r="P9" s="33">
        <v>1.2</v>
      </c>
      <c r="Q9" s="33">
        <v>2484</v>
      </c>
      <c r="R9" s="33">
        <v>0</v>
      </c>
      <c r="S9" s="33">
        <v>40.1</v>
      </c>
      <c r="T9" s="33">
        <v>2493</v>
      </c>
      <c r="U9" s="33">
        <v>1.75</v>
      </c>
      <c r="V9" s="33">
        <v>1.8</v>
      </c>
      <c r="W9" s="65"/>
    </row>
    <row r="10" spans="1:23" s="30" customFormat="1" x14ac:dyDescent="0.25">
      <c r="A10" s="28" t="s">
        <v>16</v>
      </c>
      <c r="B10" s="29" t="s">
        <v>33</v>
      </c>
      <c r="C10" s="28" t="s">
        <v>52</v>
      </c>
      <c r="D10" s="28" t="s">
        <v>42</v>
      </c>
      <c r="E10" s="33">
        <v>2030</v>
      </c>
      <c r="F10" s="33">
        <v>11.5</v>
      </c>
      <c r="G10" s="33">
        <v>2</v>
      </c>
      <c r="H10" s="33">
        <v>2049</v>
      </c>
      <c r="I10" s="33">
        <v>0</v>
      </c>
      <c r="J10" s="33">
        <v>3.016</v>
      </c>
      <c r="K10" s="33">
        <v>2261</v>
      </c>
      <c r="L10" s="33">
        <v>0</v>
      </c>
      <c r="M10" s="33">
        <v>1.55</v>
      </c>
      <c r="N10" s="33">
        <v>2611</v>
      </c>
      <c r="O10" s="33">
        <v>4.1500000000000004</v>
      </c>
      <c r="P10" s="33">
        <v>1.2</v>
      </c>
      <c r="Q10" s="33">
        <v>2998</v>
      </c>
      <c r="R10" s="33">
        <v>0</v>
      </c>
      <c r="S10" s="33">
        <v>40.1</v>
      </c>
      <c r="T10" s="33">
        <v>3007</v>
      </c>
      <c r="U10" s="33">
        <v>1.75</v>
      </c>
      <c r="V10" s="33">
        <v>1.8</v>
      </c>
      <c r="W10" s="65"/>
    </row>
    <row r="11" spans="1:23" s="30" customFormat="1" x14ac:dyDescent="0.25">
      <c r="A11" s="28" t="s">
        <v>17</v>
      </c>
      <c r="B11" s="29" t="s">
        <v>34</v>
      </c>
      <c r="C11" s="28" t="s">
        <v>53</v>
      </c>
      <c r="D11" s="28" t="s">
        <v>42</v>
      </c>
      <c r="E11" s="33">
        <v>2023</v>
      </c>
      <c r="F11" s="33">
        <v>11.5</v>
      </c>
      <c r="G11" s="33">
        <v>2</v>
      </c>
      <c r="H11" s="33">
        <v>2043</v>
      </c>
      <c r="I11" s="33">
        <v>0</v>
      </c>
      <c r="J11" s="33">
        <v>3.016</v>
      </c>
      <c r="K11" s="33">
        <v>2254</v>
      </c>
      <c r="L11" s="33">
        <v>0</v>
      </c>
      <c r="M11" s="33">
        <v>1.55</v>
      </c>
      <c r="N11" s="33">
        <v>2604</v>
      </c>
      <c r="O11" s="33">
        <v>4.1500000000000004</v>
      </c>
      <c r="P11" s="33">
        <v>1.2</v>
      </c>
      <c r="Q11" s="33">
        <v>2991</v>
      </c>
      <c r="R11" s="33">
        <v>0</v>
      </c>
      <c r="S11" s="33">
        <v>40.1</v>
      </c>
      <c r="T11" s="33">
        <v>3000</v>
      </c>
      <c r="U11" s="33">
        <v>1.75</v>
      </c>
      <c r="V11" s="33">
        <v>1.8</v>
      </c>
      <c r="W11" s="65"/>
    </row>
    <row r="12" spans="1:23" s="30" customFormat="1" x14ac:dyDescent="0.25">
      <c r="A12" s="31" t="s">
        <v>22</v>
      </c>
      <c r="B12" s="32" t="s">
        <v>39</v>
      </c>
      <c r="C12" s="31" t="s">
        <v>41</v>
      </c>
      <c r="D12" s="31" t="s">
        <v>42</v>
      </c>
      <c r="E12" s="34">
        <v>1516</v>
      </c>
      <c r="F12" s="34">
        <v>11.5</v>
      </c>
      <c r="G12" s="34">
        <v>2</v>
      </c>
      <c r="H12" s="34">
        <v>1535</v>
      </c>
      <c r="I12" s="34">
        <v>0</v>
      </c>
      <c r="J12" s="34">
        <v>3.016</v>
      </c>
      <c r="K12" s="34">
        <v>1796</v>
      </c>
      <c r="L12" s="34">
        <v>0</v>
      </c>
      <c r="M12" s="34">
        <v>1.55</v>
      </c>
      <c r="N12" s="34">
        <v>2146</v>
      </c>
      <c r="O12" s="34">
        <v>4.1500000000000004</v>
      </c>
      <c r="P12" s="34">
        <v>1.2</v>
      </c>
      <c r="Q12" s="34">
        <v>2533</v>
      </c>
      <c r="R12" s="34">
        <v>0</v>
      </c>
      <c r="S12" s="34">
        <v>40.1</v>
      </c>
      <c r="T12" s="34">
        <v>2542</v>
      </c>
      <c r="U12" s="34">
        <v>1.75</v>
      </c>
      <c r="V12" s="34">
        <v>1.8</v>
      </c>
      <c r="W12" s="65"/>
    </row>
    <row r="13" spans="1:23" s="30" customFormat="1" x14ac:dyDescent="0.25">
      <c r="A13" s="28" t="s">
        <v>10</v>
      </c>
      <c r="B13" s="29" t="s">
        <v>25</v>
      </c>
      <c r="C13" s="28" t="s">
        <v>43</v>
      </c>
      <c r="D13" s="28" t="s">
        <v>44</v>
      </c>
      <c r="E13" s="33">
        <v>2077</v>
      </c>
      <c r="F13" s="33">
        <v>11.5</v>
      </c>
      <c r="G13" s="33">
        <v>2</v>
      </c>
      <c r="H13" s="33">
        <v>2097</v>
      </c>
      <c r="I13" s="33">
        <v>0</v>
      </c>
      <c r="J13" s="33">
        <v>3.016</v>
      </c>
      <c r="K13" s="33">
        <v>2342</v>
      </c>
      <c r="L13" s="33">
        <v>0</v>
      </c>
      <c r="M13" s="33">
        <v>1.55</v>
      </c>
      <c r="N13" s="33">
        <v>2692</v>
      </c>
      <c r="O13" s="33">
        <v>4.1500000000000004</v>
      </c>
      <c r="P13" s="33">
        <v>1.2</v>
      </c>
      <c r="Q13" s="33">
        <v>3079</v>
      </c>
      <c r="R13" s="33">
        <v>0</v>
      </c>
      <c r="S13" s="33">
        <v>40.1</v>
      </c>
      <c r="T13" s="33">
        <v>3088</v>
      </c>
      <c r="U13" s="33">
        <v>1.75</v>
      </c>
      <c r="V13" s="33">
        <v>1.8</v>
      </c>
      <c r="W13" s="65"/>
    </row>
    <row r="14" spans="1:23" s="30" customFormat="1" x14ac:dyDescent="0.25">
      <c r="A14" s="31" t="s">
        <v>11</v>
      </c>
      <c r="B14" s="32" t="s">
        <v>26</v>
      </c>
      <c r="C14" s="31" t="s">
        <v>45</v>
      </c>
      <c r="D14" s="31" t="s">
        <v>44</v>
      </c>
      <c r="E14" s="34">
        <v>1700</v>
      </c>
      <c r="F14" s="34">
        <v>11.5</v>
      </c>
      <c r="G14" s="34">
        <v>2</v>
      </c>
      <c r="H14" s="34">
        <v>1720</v>
      </c>
      <c r="I14" s="34">
        <v>0</v>
      </c>
      <c r="J14" s="34">
        <v>3.016</v>
      </c>
      <c r="K14" s="34">
        <v>1980</v>
      </c>
      <c r="L14" s="34">
        <v>0</v>
      </c>
      <c r="M14" s="34">
        <v>1.55</v>
      </c>
      <c r="N14" s="34">
        <v>2330</v>
      </c>
      <c r="O14" s="34">
        <v>4.1500000000000004</v>
      </c>
      <c r="P14" s="34">
        <v>1.2</v>
      </c>
      <c r="Q14" s="34">
        <v>2717</v>
      </c>
      <c r="R14" s="34">
        <v>0</v>
      </c>
      <c r="S14" s="34">
        <v>40.1</v>
      </c>
      <c r="T14" s="34">
        <v>2726</v>
      </c>
      <c r="U14" s="34">
        <v>1.75</v>
      </c>
      <c r="V14" s="34">
        <v>1.8</v>
      </c>
      <c r="W14" s="65"/>
    </row>
    <row r="15" spans="1:23" s="30" customFormat="1" x14ac:dyDescent="0.25">
      <c r="A15" s="28" t="s">
        <v>11</v>
      </c>
      <c r="B15" s="29" t="s">
        <v>27</v>
      </c>
      <c r="C15" s="28" t="s">
        <v>46</v>
      </c>
      <c r="D15" s="28" t="s">
        <v>44</v>
      </c>
      <c r="E15" s="33">
        <v>1765</v>
      </c>
      <c r="F15" s="33">
        <v>11.5</v>
      </c>
      <c r="G15" s="33">
        <v>2</v>
      </c>
      <c r="H15" s="33">
        <v>1784</v>
      </c>
      <c r="I15" s="33">
        <v>0</v>
      </c>
      <c r="J15" s="33">
        <v>3.016</v>
      </c>
      <c r="K15" s="33">
        <v>1996</v>
      </c>
      <c r="L15" s="33">
        <v>0</v>
      </c>
      <c r="M15" s="33">
        <v>1.55</v>
      </c>
      <c r="N15" s="33">
        <v>2346</v>
      </c>
      <c r="O15" s="33">
        <v>4.1500000000000004</v>
      </c>
      <c r="P15" s="33">
        <v>1.2</v>
      </c>
      <c r="Q15" s="33">
        <v>2733</v>
      </c>
      <c r="R15" s="33">
        <v>0</v>
      </c>
      <c r="S15" s="33">
        <v>40.1</v>
      </c>
      <c r="T15" s="33">
        <v>2742</v>
      </c>
      <c r="U15" s="33">
        <v>1.75</v>
      </c>
      <c r="V15" s="33">
        <v>1.8</v>
      </c>
      <c r="W15" s="65"/>
    </row>
    <row r="16" spans="1:23" s="30" customFormat="1" x14ac:dyDescent="0.25">
      <c r="A16" s="28" t="s">
        <v>12</v>
      </c>
      <c r="B16" s="29" t="s">
        <v>28</v>
      </c>
      <c r="C16" s="28" t="s">
        <v>47</v>
      </c>
      <c r="D16" s="28" t="s">
        <v>44</v>
      </c>
      <c r="E16" s="33">
        <v>2180</v>
      </c>
      <c r="F16" s="33">
        <v>11.5</v>
      </c>
      <c r="G16" s="33">
        <v>2</v>
      </c>
      <c r="H16" s="33">
        <v>2200</v>
      </c>
      <c r="I16" s="33">
        <v>0</v>
      </c>
      <c r="J16" s="33">
        <v>3.016</v>
      </c>
      <c r="K16" s="33">
        <v>2445</v>
      </c>
      <c r="L16" s="33">
        <v>0</v>
      </c>
      <c r="M16" s="33">
        <v>1.55</v>
      </c>
      <c r="N16" s="33">
        <v>2795</v>
      </c>
      <c r="O16" s="33">
        <v>4.1500000000000004</v>
      </c>
      <c r="P16" s="33">
        <v>1.2</v>
      </c>
      <c r="Q16" s="33">
        <v>3182</v>
      </c>
      <c r="R16" s="33">
        <v>0</v>
      </c>
      <c r="S16" s="33">
        <v>40.1</v>
      </c>
      <c r="T16" s="33">
        <v>3191</v>
      </c>
      <c r="U16" s="33">
        <v>1.75</v>
      </c>
      <c r="V16" s="33">
        <v>1.8</v>
      </c>
      <c r="W16" s="65"/>
    </row>
    <row r="17" spans="1:23" s="30" customFormat="1" x14ac:dyDescent="0.25">
      <c r="A17" s="28" t="s">
        <v>12</v>
      </c>
      <c r="B17" s="29" t="s">
        <v>29</v>
      </c>
      <c r="C17" s="28" t="s">
        <v>48</v>
      </c>
      <c r="D17" s="28" t="s">
        <v>44</v>
      </c>
      <c r="E17" s="33">
        <v>1801</v>
      </c>
      <c r="F17" s="33">
        <v>11.5</v>
      </c>
      <c r="G17" s="33">
        <v>2</v>
      </c>
      <c r="H17" s="33">
        <v>1821</v>
      </c>
      <c r="I17" s="33">
        <v>0</v>
      </c>
      <c r="J17" s="33">
        <v>3.016</v>
      </c>
      <c r="K17" s="33">
        <v>2033</v>
      </c>
      <c r="L17" s="33">
        <v>0</v>
      </c>
      <c r="M17" s="33">
        <v>1.55</v>
      </c>
      <c r="N17" s="33">
        <v>2383</v>
      </c>
      <c r="O17" s="33">
        <v>4.1500000000000004</v>
      </c>
      <c r="P17" s="33">
        <v>1.2</v>
      </c>
      <c r="Q17" s="33">
        <v>2769</v>
      </c>
      <c r="R17" s="33">
        <v>0</v>
      </c>
      <c r="S17" s="33">
        <v>40.1</v>
      </c>
      <c r="T17" s="33">
        <v>2779</v>
      </c>
      <c r="U17" s="33">
        <v>1.75</v>
      </c>
      <c r="V17" s="33">
        <v>1.8</v>
      </c>
      <c r="W17" s="65"/>
    </row>
    <row r="18" spans="1:23" s="30" customFormat="1" x14ac:dyDescent="0.25">
      <c r="A18" s="28" t="s">
        <v>14</v>
      </c>
      <c r="B18" s="29" t="s">
        <v>31</v>
      </c>
      <c r="C18" s="28" t="s">
        <v>47</v>
      </c>
      <c r="D18" s="28" t="s">
        <v>44</v>
      </c>
      <c r="E18" s="33">
        <v>2179</v>
      </c>
      <c r="F18" s="33">
        <v>11.5</v>
      </c>
      <c r="G18" s="33">
        <v>2</v>
      </c>
      <c r="H18" s="33">
        <v>2199</v>
      </c>
      <c r="I18" s="33">
        <v>0</v>
      </c>
      <c r="J18" s="33">
        <v>3.016</v>
      </c>
      <c r="K18" s="33">
        <v>2444</v>
      </c>
      <c r="L18" s="33">
        <v>0</v>
      </c>
      <c r="M18" s="33">
        <v>1.55</v>
      </c>
      <c r="N18" s="33">
        <v>2794</v>
      </c>
      <c r="O18" s="33">
        <v>4.1500000000000004</v>
      </c>
      <c r="P18" s="33">
        <v>1.2</v>
      </c>
      <c r="Q18" s="33">
        <v>3181</v>
      </c>
      <c r="R18" s="33">
        <v>0</v>
      </c>
      <c r="S18" s="33">
        <v>40.1</v>
      </c>
      <c r="T18" s="33">
        <v>3190</v>
      </c>
      <c r="U18" s="33">
        <v>1.75</v>
      </c>
      <c r="V18" s="33">
        <v>1.8</v>
      </c>
      <c r="W18" s="65"/>
    </row>
    <row r="19" spans="1:23" s="30" customFormat="1" x14ac:dyDescent="0.25">
      <c r="A19" s="28" t="s">
        <v>20</v>
      </c>
      <c r="B19" s="29" t="s">
        <v>37</v>
      </c>
      <c r="C19" s="28" t="s">
        <v>43</v>
      </c>
      <c r="D19" s="28" t="s">
        <v>44</v>
      </c>
      <c r="E19" s="33">
        <v>2072</v>
      </c>
      <c r="F19" s="33">
        <v>11.5</v>
      </c>
      <c r="G19" s="33">
        <v>2</v>
      </c>
      <c r="H19" s="33">
        <v>2092</v>
      </c>
      <c r="I19" s="33">
        <v>0</v>
      </c>
      <c r="J19" s="33">
        <v>3.016</v>
      </c>
      <c r="K19" s="33">
        <v>2292</v>
      </c>
      <c r="L19" s="33">
        <v>0</v>
      </c>
      <c r="M19" s="33">
        <v>1.55</v>
      </c>
      <c r="N19" s="33">
        <v>2687</v>
      </c>
      <c r="O19" s="33">
        <v>4.1500000000000004</v>
      </c>
      <c r="P19" s="33">
        <v>1.2</v>
      </c>
      <c r="Q19" s="33">
        <v>3074</v>
      </c>
      <c r="R19" s="33">
        <v>0</v>
      </c>
      <c r="S19" s="33">
        <v>40.1</v>
      </c>
      <c r="T19" s="33">
        <v>3083</v>
      </c>
      <c r="U19" s="33">
        <v>1.75</v>
      </c>
      <c r="V19" s="33">
        <v>1.8</v>
      </c>
      <c r="W19" s="65"/>
    </row>
    <row r="20" spans="1:23" s="30" customFormat="1" x14ac:dyDescent="0.25">
      <c r="A20" s="28" t="s">
        <v>13</v>
      </c>
      <c r="B20" s="29" t="s">
        <v>30</v>
      </c>
      <c r="C20" s="28" t="s">
        <v>49</v>
      </c>
      <c r="D20" s="28" t="s">
        <v>50</v>
      </c>
      <c r="E20" s="33">
        <v>1997</v>
      </c>
      <c r="F20" s="33">
        <v>11.5</v>
      </c>
      <c r="G20" s="33">
        <v>2</v>
      </c>
      <c r="H20" s="33">
        <v>2016</v>
      </c>
      <c r="I20" s="33">
        <v>0</v>
      </c>
      <c r="J20" s="33">
        <v>3.016</v>
      </c>
      <c r="K20" s="33">
        <v>2227</v>
      </c>
      <c r="L20" s="33">
        <v>0</v>
      </c>
      <c r="M20" s="33">
        <v>1.55</v>
      </c>
      <c r="N20" s="33">
        <v>2577</v>
      </c>
      <c r="O20" s="33">
        <v>4.1500000000000004</v>
      </c>
      <c r="P20" s="33">
        <v>1.2</v>
      </c>
      <c r="Q20" s="33">
        <v>2964</v>
      </c>
      <c r="R20" s="33">
        <v>0</v>
      </c>
      <c r="S20" s="33">
        <v>40.1</v>
      </c>
      <c r="T20" s="33">
        <v>2973</v>
      </c>
      <c r="U20" s="33">
        <v>1.75</v>
      </c>
      <c r="V20" s="33">
        <v>1.8</v>
      </c>
      <c r="W20" s="65"/>
    </row>
    <row r="21" spans="1:23" s="30" customFormat="1" x14ac:dyDescent="0.25">
      <c r="A21" s="28" t="s">
        <v>15</v>
      </c>
      <c r="B21" s="29" t="s">
        <v>32</v>
      </c>
      <c r="C21" s="28" t="s">
        <v>51</v>
      </c>
      <c r="D21" s="28" t="s">
        <v>50</v>
      </c>
      <c r="E21" s="33">
        <v>2050</v>
      </c>
      <c r="F21" s="33">
        <v>11.5</v>
      </c>
      <c r="G21" s="33">
        <v>2</v>
      </c>
      <c r="H21" s="33">
        <v>2070</v>
      </c>
      <c r="I21" s="33">
        <v>0</v>
      </c>
      <c r="J21" s="33">
        <v>3.016</v>
      </c>
      <c r="K21" s="33">
        <v>2281</v>
      </c>
      <c r="L21" s="33">
        <v>0</v>
      </c>
      <c r="M21" s="33">
        <v>1.55</v>
      </c>
      <c r="N21" s="33">
        <v>2631</v>
      </c>
      <c r="O21" s="33">
        <v>4.1500000000000004</v>
      </c>
      <c r="P21" s="33">
        <v>1.2</v>
      </c>
      <c r="Q21" s="33">
        <v>3018</v>
      </c>
      <c r="R21" s="33">
        <v>0</v>
      </c>
      <c r="S21" s="33">
        <v>40.1</v>
      </c>
      <c r="T21" s="33">
        <v>3027</v>
      </c>
      <c r="U21" s="33">
        <v>1.75</v>
      </c>
      <c r="V21" s="33">
        <v>1.8</v>
      </c>
      <c r="W21" s="65"/>
    </row>
    <row r="22" spans="1:23" s="30" customFormat="1" x14ac:dyDescent="0.25">
      <c r="A22" s="28" t="s">
        <v>18</v>
      </c>
      <c r="B22" s="29" t="s">
        <v>35</v>
      </c>
      <c r="C22" s="28" t="s">
        <v>54</v>
      </c>
      <c r="D22" s="28" t="s">
        <v>50</v>
      </c>
      <c r="E22" s="33">
        <v>2027</v>
      </c>
      <c r="F22" s="33">
        <v>11.5</v>
      </c>
      <c r="G22" s="33">
        <v>2</v>
      </c>
      <c r="H22" s="33">
        <v>2046</v>
      </c>
      <c r="I22" s="33">
        <v>0</v>
      </c>
      <c r="J22" s="33">
        <v>3.016</v>
      </c>
      <c r="K22" s="33">
        <v>2257</v>
      </c>
      <c r="L22" s="33">
        <v>0</v>
      </c>
      <c r="M22" s="33">
        <v>1.55</v>
      </c>
      <c r="N22" s="33">
        <v>2607</v>
      </c>
      <c r="O22" s="33">
        <v>4.1500000000000004</v>
      </c>
      <c r="P22" s="33">
        <v>1.2</v>
      </c>
      <c r="Q22" s="33">
        <v>2994</v>
      </c>
      <c r="R22" s="33">
        <v>0</v>
      </c>
      <c r="S22" s="33">
        <v>40.1</v>
      </c>
      <c r="T22" s="33">
        <v>3003</v>
      </c>
      <c r="U22" s="33">
        <v>1.75</v>
      </c>
      <c r="V22" s="33">
        <v>1.8</v>
      </c>
      <c r="W22" s="65"/>
    </row>
    <row r="23" spans="1:23" s="30" customFormat="1" x14ac:dyDescent="0.25">
      <c r="A23" s="28" t="s">
        <v>19</v>
      </c>
      <c r="B23" s="29" t="s">
        <v>36</v>
      </c>
      <c r="C23" s="28" t="s">
        <v>55</v>
      </c>
      <c r="D23" s="28" t="s">
        <v>50</v>
      </c>
      <c r="E23" s="33">
        <v>1909</v>
      </c>
      <c r="F23" s="33">
        <v>11.5</v>
      </c>
      <c r="G23" s="33">
        <v>2</v>
      </c>
      <c r="H23" s="33">
        <v>1929</v>
      </c>
      <c r="I23" s="33">
        <v>0</v>
      </c>
      <c r="J23" s="33">
        <v>3.016</v>
      </c>
      <c r="K23" s="33">
        <v>2140</v>
      </c>
      <c r="L23" s="33">
        <v>0</v>
      </c>
      <c r="M23" s="33">
        <v>1.55</v>
      </c>
      <c r="N23" s="33">
        <v>2490</v>
      </c>
      <c r="O23" s="33">
        <v>4.1500000000000004</v>
      </c>
      <c r="P23" s="33">
        <v>1.2</v>
      </c>
      <c r="Q23" s="33">
        <v>2877</v>
      </c>
      <c r="R23" s="33">
        <v>0</v>
      </c>
      <c r="S23" s="33">
        <v>40.1</v>
      </c>
      <c r="T23" s="33">
        <v>2886</v>
      </c>
      <c r="U23" s="33">
        <v>1.75</v>
      </c>
      <c r="V23" s="33">
        <v>1.8</v>
      </c>
      <c r="W23" s="65"/>
    </row>
    <row r="24" spans="1:23" s="30" customFormat="1" ht="30" x14ac:dyDescent="0.25">
      <c r="A24" s="31" t="s">
        <v>21</v>
      </c>
      <c r="B24" s="32" t="s">
        <v>38</v>
      </c>
      <c r="C24" s="31" t="s">
        <v>56</v>
      </c>
      <c r="D24" s="31" t="s">
        <v>50</v>
      </c>
      <c r="E24" s="34">
        <v>1771</v>
      </c>
      <c r="F24" s="34">
        <v>11.5</v>
      </c>
      <c r="G24" s="34">
        <v>2</v>
      </c>
      <c r="H24" s="34">
        <v>1791</v>
      </c>
      <c r="I24" s="34">
        <v>0</v>
      </c>
      <c r="J24" s="34">
        <v>3.016</v>
      </c>
      <c r="K24" s="34">
        <v>2051</v>
      </c>
      <c r="L24" s="34">
        <v>0</v>
      </c>
      <c r="M24" s="34">
        <v>1.55</v>
      </c>
      <c r="N24" s="34">
        <v>2401</v>
      </c>
      <c r="O24" s="34">
        <v>4.1500000000000004</v>
      </c>
      <c r="P24" s="34">
        <v>1.2</v>
      </c>
      <c r="Q24" s="34">
        <v>2788</v>
      </c>
      <c r="R24" s="34">
        <v>0</v>
      </c>
      <c r="S24" s="34">
        <v>40.1</v>
      </c>
      <c r="T24" s="34">
        <v>2797</v>
      </c>
      <c r="U24" s="34">
        <v>1.75</v>
      </c>
      <c r="V24" s="34">
        <v>1.8</v>
      </c>
      <c r="W24" s="65"/>
    </row>
    <row r="25" spans="1:23" s="30" customFormat="1" x14ac:dyDescent="0.25">
      <c r="A25" s="28" t="s">
        <v>23</v>
      </c>
      <c r="B25" s="29" t="s">
        <v>40</v>
      </c>
      <c r="C25" s="28" t="s">
        <v>57</v>
      </c>
      <c r="D25" s="28" t="s">
        <v>50</v>
      </c>
      <c r="E25" s="33">
        <v>2094</v>
      </c>
      <c r="F25" s="33">
        <v>11.5</v>
      </c>
      <c r="G25" s="33">
        <v>2</v>
      </c>
      <c r="H25" s="33">
        <v>2114</v>
      </c>
      <c r="I25" s="33">
        <v>0</v>
      </c>
      <c r="J25" s="33">
        <v>3.016</v>
      </c>
      <c r="K25" s="33">
        <v>2325</v>
      </c>
      <c r="L25" s="33">
        <v>0</v>
      </c>
      <c r="M25" s="33">
        <v>1.55</v>
      </c>
      <c r="N25" s="33">
        <v>2675</v>
      </c>
      <c r="O25" s="33">
        <v>4.1500000000000004</v>
      </c>
      <c r="P25" s="33">
        <v>1.2</v>
      </c>
      <c r="Q25" s="33">
        <v>3062</v>
      </c>
      <c r="R25" s="33">
        <v>0</v>
      </c>
      <c r="S25" s="33">
        <v>40.1</v>
      </c>
      <c r="T25" s="33">
        <v>3071</v>
      </c>
      <c r="U25" s="33">
        <v>1.75</v>
      </c>
      <c r="V25" s="33">
        <v>1.8</v>
      </c>
      <c r="W25" s="65"/>
    </row>
    <row r="26" spans="1:23" s="3" customFormat="1" x14ac:dyDescent="0.25"/>
    <row r="27" spans="1:23" x14ac:dyDescent="0.25">
      <c r="A27" t="s">
        <v>62</v>
      </c>
    </row>
  </sheetData>
  <sortState xmlns:xlrd2="http://schemas.microsoft.com/office/spreadsheetml/2017/richdata2" ref="A3:W25">
    <sortCondition ref="D3"/>
  </sortState>
  <mergeCells count="9">
    <mergeCell ref="W6:W25"/>
    <mergeCell ref="E1:G1"/>
    <mergeCell ref="A1:D1"/>
    <mergeCell ref="H1:J1"/>
    <mergeCell ref="T1:V1"/>
    <mergeCell ref="K1:M1"/>
    <mergeCell ref="N1:P1"/>
    <mergeCell ref="Q1:S1"/>
    <mergeCell ref="W3:W5"/>
  </mergeCells>
  <pageMargins left="0.511811024" right="0.511811024" top="0.78740157499999996" bottom="0.78740157499999996" header="0.31496062000000002" footer="0.31496062000000002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8CB4F-D3B8-416A-B08C-A2EE2C6AF6A2}">
  <dimension ref="A1:N7"/>
  <sheetViews>
    <sheetView workbookViewId="0">
      <selection activeCell="E19" sqref="E19"/>
    </sheetView>
  </sheetViews>
  <sheetFormatPr defaultRowHeight="15" x14ac:dyDescent="0.25"/>
  <cols>
    <col min="1" max="1" width="16.5703125" style="3" bestFit="1" customWidth="1"/>
    <col min="2" max="2" width="50.42578125" style="3" bestFit="1" customWidth="1"/>
    <col min="3" max="4" width="20.7109375" style="3" customWidth="1"/>
    <col min="5" max="5" width="22.5703125" style="3" bestFit="1" customWidth="1"/>
    <col min="6" max="6" width="9.140625" style="3"/>
    <col min="7" max="8" width="14.7109375" style="3" customWidth="1"/>
    <col min="9" max="11" width="10.7109375" style="3" customWidth="1"/>
    <col min="12" max="12" width="10" style="3" customWidth="1"/>
    <col min="13" max="13" width="10.42578125" style="3" customWidth="1"/>
    <col min="14" max="14" width="30.5703125" style="3" customWidth="1"/>
    <col min="15" max="16384" width="9.140625" style="3"/>
  </cols>
  <sheetData>
    <row r="1" spans="1:14" ht="32.25" customHeight="1" x14ac:dyDescent="0.25">
      <c r="A1" s="70" t="s">
        <v>88</v>
      </c>
      <c r="B1" s="70"/>
      <c r="C1" s="70"/>
      <c r="D1" s="70"/>
      <c r="E1" s="70"/>
      <c r="F1" s="71"/>
      <c r="G1" s="73" t="s">
        <v>108</v>
      </c>
      <c r="H1" s="73" t="s">
        <v>114</v>
      </c>
      <c r="I1" s="75" t="s">
        <v>110</v>
      </c>
      <c r="J1" s="76"/>
      <c r="K1" s="77"/>
      <c r="L1" s="72" t="s">
        <v>159</v>
      </c>
      <c r="M1" s="66" t="s">
        <v>160</v>
      </c>
      <c r="N1" s="66" t="s">
        <v>161</v>
      </c>
    </row>
    <row r="2" spans="1:14" x14ac:dyDescent="0.25">
      <c r="A2" s="66" t="s">
        <v>79</v>
      </c>
      <c r="B2" s="66" t="s">
        <v>94</v>
      </c>
      <c r="C2" s="70" t="s">
        <v>91</v>
      </c>
      <c r="D2" s="70"/>
      <c r="E2" s="66" t="s">
        <v>95</v>
      </c>
      <c r="F2" s="66" t="s">
        <v>7</v>
      </c>
      <c r="G2" s="73"/>
      <c r="H2" s="73"/>
      <c r="I2" s="66" t="s">
        <v>58</v>
      </c>
      <c r="J2" s="66" t="s">
        <v>59</v>
      </c>
      <c r="K2" s="66" t="s">
        <v>61</v>
      </c>
      <c r="L2" s="72"/>
      <c r="M2" s="66"/>
      <c r="N2" s="66"/>
    </row>
    <row r="3" spans="1:14" ht="30" customHeight="1" x14ac:dyDescent="0.25">
      <c r="A3" s="66"/>
      <c r="B3" s="66"/>
      <c r="C3" s="8" t="s">
        <v>89</v>
      </c>
      <c r="D3" s="7" t="s">
        <v>90</v>
      </c>
      <c r="E3" s="66"/>
      <c r="F3" s="66"/>
      <c r="G3" s="74"/>
      <c r="H3" s="74"/>
      <c r="I3" s="66"/>
      <c r="J3" s="66"/>
      <c r="K3" s="66"/>
      <c r="L3" s="72"/>
      <c r="M3" s="66"/>
      <c r="N3" s="66"/>
    </row>
    <row r="4" spans="1:14" ht="15" customHeight="1" x14ac:dyDescent="0.25">
      <c r="A4" s="5" t="s">
        <v>80</v>
      </c>
      <c r="B4" s="1" t="s">
        <v>82</v>
      </c>
      <c r="C4" s="9" t="s">
        <v>92</v>
      </c>
      <c r="D4" s="10" t="s">
        <v>93</v>
      </c>
      <c r="E4" s="1" t="s">
        <v>83</v>
      </c>
      <c r="F4" s="1" t="s">
        <v>81</v>
      </c>
      <c r="G4" s="1" t="s">
        <v>109</v>
      </c>
      <c r="H4" s="5" t="s">
        <v>118</v>
      </c>
      <c r="I4" s="5">
        <v>17.5</v>
      </c>
      <c r="J4" s="5">
        <v>0</v>
      </c>
      <c r="K4" s="5">
        <v>3.016</v>
      </c>
      <c r="L4" s="1">
        <v>32.22</v>
      </c>
      <c r="M4" s="23">
        <v>43601</v>
      </c>
      <c r="N4" s="1" t="s">
        <v>162</v>
      </c>
    </row>
    <row r="5" spans="1:14" x14ac:dyDescent="0.25">
      <c r="A5" s="5" t="s">
        <v>84</v>
      </c>
      <c r="B5" s="1" t="s">
        <v>86</v>
      </c>
      <c r="C5" s="10" t="s">
        <v>96</v>
      </c>
      <c r="D5" s="10" t="s">
        <v>97</v>
      </c>
      <c r="E5" s="1" t="s">
        <v>85</v>
      </c>
      <c r="F5" s="1" t="s">
        <v>81</v>
      </c>
      <c r="G5" s="1" t="s">
        <v>111</v>
      </c>
      <c r="H5" s="5" t="s">
        <v>117</v>
      </c>
      <c r="I5" s="5">
        <v>8.1</v>
      </c>
      <c r="J5" s="5">
        <v>0</v>
      </c>
      <c r="K5" s="5">
        <v>1.55</v>
      </c>
      <c r="L5" s="1">
        <v>49.39</v>
      </c>
      <c r="M5" s="23">
        <v>43360</v>
      </c>
      <c r="N5" s="1" t="s">
        <v>162</v>
      </c>
    </row>
    <row r="6" spans="1:14" x14ac:dyDescent="0.25">
      <c r="A6" s="5" t="s">
        <v>98</v>
      </c>
      <c r="B6" s="6" t="s">
        <v>99</v>
      </c>
      <c r="C6" s="11" t="s">
        <v>101</v>
      </c>
      <c r="D6" s="11" t="s">
        <v>102</v>
      </c>
      <c r="E6" s="6" t="s">
        <v>100</v>
      </c>
      <c r="F6" s="6" t="s">
        <v>87</v>
      </c>
      <c r="G6" s="6" t="s">
        <v>112</v>
      </c>
      <c r="H6" s="12" t="s">
        <v>115</v>
      </c>
      <c r="I6" s="12">
        <v>2.25</v>
      </c>
      <c r="J6" s="12">
        <v>12.02</v>
      </c>
      <c r="K6" s="12">
        <v>1.02</v>
      </c>
      <c r="L6" s="1">
        <v>49.78</v>
      </c>
      <c r="M6" s="23">
        <v>40991</v>
      </c>
      <c r="N6" s="1" t="s">
        <v>163</v>
      </c>
    </row>
    <row r="7" spans="1:14" x14ac:dyDescent="0.25">
      <c r="A7" s="5" t="s">
        <v>104</v>
      </c>
      <c r="B7" s="6" t="s">
        <v>103</v>
      </c>
      <c r="C7" s="11" t="s">
        <v>105</v>
      </c>
      <c r="D7" s="11" t="s">
        <v>106</v>
      </c>
      <c r="E7" s="6" t="s">
        <v>107</v>
      </c>
      <c r="F7" s="6" t="s">
        <v>87</v>
      </c>
      <c r="G7" s="6" t="s">
        <v>113</v>
      </c>
      <c r="H7" s="12" t="s">
        <v>116</v>
      </c>
      <c r="I7" s="12">
        <v>2.2799999999999998</v>
      </c>
      <c r="J7" s="12">
        <v>1.75</v>
      </c>
      <c r="K7" s="12">
        <v>1.82</v>
      </c>
      <c r="L7" s="1">
        <v>49.83</v>
      </c>
      <c r="M7" s="23">
        <v>42192</v>
      </c>
      <c r="N7" s="1" t="s">
        <v>162</v>
      </c>
    </row>
  </sheetData>
  <mergeCells count="15">
    <mergeCell ref="M1:M3"/>
    <mergeCell ref="L1:L3"/>
    <mergeCell ref="N1:N3"/>
    <mergeCell ref="G1:G3"/>
    <mergeCell ref="I2:I3"/>
    <mergeCell ref="I1:K1"/>
    <mergeCell ref="J2:J3"/>
    <mergeCell ref="K2:K3"/>
    <mergeCell ref="H1:H3"/>
    <mergeCell ref="A1:F1"/>
    <mergeCell ref="C2:D2"/>
    <mergeCell ref="B2:B3"/>
    <mergeCell ref="A2:A3"/>
    <mergeCell ref="E2:E3"/>
    <mergeCell ref="F2:F3"/>
  </mergeCells>
  <pageMargins left="0.511811024" right="0.511811024" top="0.78740157499999996" bottom="0.78740157499999996" header="0.31496062000000002" footer="0.31496062000000002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AF3B2-2E08-4D00-8A20-706E03902E5D}">
  <dimension ref="A1:F39"/>
  <sheetViews>
    <sheetView workbookViewId="0"/>
  </sheetViews>
  <sheetFormatPr defaultRowHeight="15" x14ac:dyDescent="0.25"/>
  <cols>
    <col min="1" max="1" width="9.140625" style="3"/>
    <col min="2" max="2" width="13.42578125" customWidth="1"/>
    <col min="3" max="3" width="13.140625" customWidth="1"/>
    <col min="4" max="4" width="12.140625" customWidth="1"/>
    <col min="8" max="8" width="12.28515625" bestFit="1" customWidth="1"/>
  </cols>
  <sheetData>
    <row r="1" spans="1:6" s="3" customFormat="1" x14ac:dyDescent="0.25">
      <c r="A1" s="3" t="s">
        <v>133</v>
      </c>
    </row>
    <row r="2" spans="1:6" s="3" customFormat="1" x14ac:dyDescent="0.25"/>
    <row r="3" spans="1:6" ht="45" x14ac:dyDescent="0.25">
      <c r="B3" s="15" t="s">
        <v>122</v>
      </c>
      <c r="C3" s="15" t="s">
        <v>124</v>
      </c>
      <c r="D3" s="14" t="s">
        <v>58</v>
      </c>
      <c r="E3" s="14" t="s">
        <v>59</v>
      </c>
      <c r="F3" s="14" t="s">
        <v>61</v>
      </c>
    </row>
    <row r="4" spans="1:6" ht="15" customHeight="1" x14ac:dyDescent="0.25">
      <c r="A4" s="65" t="s">
        <v>130</v>
      </c>
      <c r="B4" s="1" t="s">
        <v>125</v>
      </c>
      <c r="C4" s="1" t="s">
        <v>123</v>
      </c>
      <c r="D4" s="1">
        <f>'Localização Material Asfáltico'!H5</f>
        <v>2776</v>
      </c>
      <c r="E4" s="1">
        <f>'Localização Material Asfáltico'!I5</f>
        <v>0</v>
      </c>
      <c r="F4" s="1">
        <f>'Localização Material Asfáltico'!J5</f>
        <v>3.016</v>
      </c>
    </row>
    <row r="5" spans="1:6" x14ac:dyDescent="0.25">
      <c r="A5" s="65"/>
      <c r="B5" s="1" t="s">
        <v>126</v>
      </c>
      <c r="C5" s="1" t="s">
        <v>123</v>
      </c>
      <c r="D5" s="1">
        <f>'Localização Material Asfáltico'!H7</f>
        <v>1364</v>
      </c>
      <c r="E5" s="1">
        <f>'Localização Material Asfáltico'!I7</f>
        <v>0</v>
      </c>
      <c r="F5" s="1">
        <f>'Localização Material Asfáltico'!J7</f>
        <v>3.016</v>
      </c>
    </row>
    <row r="6" spans="1:6" x14ac:dyDescent="0.25">
      <c r="A6" s="65"/>
      <c r="B6" s="1" t="s">
        <v>127</v>
      </c>
      <c r="C6" s="1" t="s">
        <v>123</v>
      </c>
      <c r="D6" s="1">
        <f>'Localização Material Asfáltico'!H12</f>
        <v>1535</v>
      </c>
      <c r="E6" s="1">
        <f>'Localização Material Asfáltico'!I12</f>
        <v>0</v>
      </c>
      <c r="F6" s="1">
        <f>'Localização Material Asfáltico'!J12</f>
        <v>3.016</v>
      </c>
    </row>
    <row r="7" spans="1:6" x14ac:dyDescent="0.25">
      <c r="A7" s="65"/>
      <c r="B7" s="1" t="s">
        <v>128</v>
      </c>
      <c r="C7" s="1" t="s">
        <v>123</v>
      </c>
      <c r="D7" s="1">
        <f>'Localização Material Asfáltico'!H14</f>
        <v>1720</v>
      </c>
      <c r="E7" s="1">
        <f>'Localização Material Asfáltico'!I14</f>
        <v>0</v>
      </c>
      <c r="F7" s="1">
        <f>'Localização Material Asfáltico'!J14</f>
        <v>3.016</v>
      </c>
    </row>
    <row r="8" spans="1:6" x14ac:dyDescent="0.25">
      <c r="A8" s="65"/>
      <c r="B8" s="1" t="s">
        <v>129</v>
      </c>
      <c r="C8" s="1" t="s">
        <v>123</v>
      </c>
      <c r="D8" s="1">
        <f>'Localização Material Asfáltico'!H24</f>
        <v>1791</v>
      </c>
      <c r="E8" s="1">
        <f>'Localização Material Asfáltico'!I24</f>
        <v>0</v>
      </c>
      <c r="F8" s="1">
        <f>'Localização Material Asfáltico'!J24</f>
        <v>3.016</v>
      </c>
    </row>
    <row r="9" spans="1:6" x14ac:dyDescent="0.25">
      <c r="A9" s="65"/>
      <c r="B9" s="1" t="s">
        <v>125</v>
      </c>
      <c r="C9" s="1" t="s">
        <v>131</v>
      </c>
      <c r="D9" s="1">
        <f>'Localização Material Asfáltico'!K5</f>
        <v>2621</v>
      </c>
      <c r="E9" s="1">
        <f>'Localização Material Asfáltico'!L5</f>
        <v>0</v>
      </c>
      <c r="F9" s="1">
        <f>'Localização Material Asfáltico'!M5</f>
        <v>1.55</v>
      </c>
    </row>
    <row r="10" spans="1:6" x14ac:dyDescent="0.25">
      <c r="A10" s="65"/>
      <c r="B10" s="1" t="s">
        <v>126</v>
      </c>
      <c r="C10" s="1" t="s">
        <v>131</v>
      </c>
      <c r="D10" s="1">
        <f>'Localização Material Asfáltico'!K7</f>
        <v>1576</v>
      </c>
      <c r="E10" s="1">
        <f>'Localização Material Asfáltico'!L7</f>
        <v>0</v>
      </c>
      <c r="F10" s="1">
        <f>'Localização Material Asfáltico'!M7</f>
        <v>1.55</v>
      </c>
    </row>
    <row r="11" spans="1:6" x14ac:dyDescent="0.25">
      <c r="A11" s="65"/>
      <c r="B11" s="1" t="s">
        <v>127</v>
      </c>
      <c r="C11" s="1" t="s">
        <v>131</v>
      </c>
      <c r="D11" s="1">
        <f>'Localização Material Asfáltico'!K12</f>
        <v>1796</v>
      </c>
      <c r="E11" s="1">
        <f>'Localização Material Asfáltico'!L12</f>
        <v>0</v>
      </c>
      <c r="F11" s="1">
        <f>'Localização Material Asfáltico'!M12</f>
        <v>1.55</v>
      </c>
    </row>
    <row r="12" spans="1:6" x14ac:dyDescent="0.25">
      <c r="A12" s="65"/>
      <c r="B12" s="1" t="s">
        <v>128</v>
      </c>
      <c r="C12" s="1" t="s">
        <v>131</v>
      </c>
      <c r="D12" s="1">
        <f>'Localização Material Asfáltico'!K14</f>
        <v>1980</v>
      </c>
      <c r="E12" s="1">
        <f>'Localização Material Asfáltico'!L14</f>
        <v>0</v>
      </c>
      <c r="F12" s="1">
        <f>'Localização Material Asfáltico'!M14</f>
        <v>1.55</v>
      </c>
    </row>
    <row r="13" spans="1:6" x14ac:dyDescent="0.25">
      <c r="A13" s="65"/>
      <c r="B13" s="1" t="s">
        <v>129</v>
      </c>
      <c r="C13" s="1" t="s">
        <v>131</v>
      </c>
      <c r="D13" s="1">
        <f>'Localização Material Asfáltico'!K24</f>
        <v>2051</v>
      </c>
      <c r="E13" s="1">
        <f>'Localização Material Asfáltico'!L24</f>
        <v>0</v>
      </c>
      <c r="F13" s="1">
        <f>'Localização Material Asfáltico'!M24</f>
        <v>1.55</v>
      </c>
    </row>
    <row r="14" spans="1:6" x14ac:dyDescent="0.25">
      <c r="A14" s="65" t="s">
        <v>132</v>
      </c>
      <c r="B14" s="1" t="s">
        <v>125</v>
      </c>
      <c r="C14" s="1" t="s">
        <v>123</v>
      </c>
      <c r="D14" s="1">
        <f>'Localização Material Asfáltico'!N5</f>
        <v>2742</v>
      </c>
      <c r="E14" s="1">
        <f>'Localização Material Asfáltico'!O5</f>
        <v>4.1500000000000004</v>
      </c>
      <c r="F14" s="1">
        <f>'Localização Material Asfáltico'!P5</f>
        <v>1.2</v>
      </c>
    </row>
    <row r="15" spans="1:6" x14ac:dyDescent="0.25">
      <c r="A15" s="65"/>
      <c r="B15" s="1" t="s">
        <v>126</v>
      </c>
      <c r="C15" s="1" t="s">
        <v>123</v>
      </c>
      <c r="D15" s="1">
        <f>'Localização Material Asfáltico'!N7</f>
        <v>1926</v>
      </c>
      <c r="E15" s="1">
        <f>'Localização Material Asfáltico'!O7</f>
        <v>4.1500000000000004</v>
      </c>
      <c r="F15" s="1">
        <f>'Localização Material Asfáltico'!P7</f>
        <v>1.2</v>
      </c>
    </row>
    <row r="16" spans="1:6" x14ac:dyDescent="0.25">
      <c r="A16" s="65"/>
      <c r="B16" s="1" t="s">
        <v>127</v>
      </c>
      <c r="C16" s="1" t="s">
        <v>123</v>
      </c>
      <c r="D16" s="1">
        <f>'Localização Material Asfáltico'!N12</f>
        <v>2146</v>
      </c>
      <c r="E16" s="1">
        <f>'Localização Material Asfáltico'!O12</f>
        <v>4.1500000000000004</v>
      </c>
      <c r="F16" s="1">
        <f>'Localização Material Asfáltico'!P12</f>
        <v>1.2</v>
      </c>
    </row>
    <row r="17" spans="1:6" x14ac:dyDescent="0.25">
      <c r="A17" s="65"/>
      <c r="B17" s="1" t="s">
        <v>128</v>
      </c>
      <c r="C17" s="1" t="s">
        <v>123</v>
      </c>
      <c r="D17" s="1">
        <f>'Localização Material Asfáltico'!N14</f>
        <v>2330</v>
      </c>
      <c r="E17" s="1">
        <f>'Localização Material Asfáltico'!O14</f>
        <v>4.1500000000000004</v>
      </c>
      <c r="F17" s="1">
        <f>'Localização Material Asfáltico'!P14</f>
        <v>1.2</v>
      </c>
    </row>
    <row r="18" spans="1:6" x14ac:dyDescent="0.25">
      <c r="A18" s="65"/>
      <c r="B18" s="1" t="s">
        <v>129</v>
      </c>
      <c r="C18" s="1" t="s">
        <v>123</v>
      </c>
      <c r="D18" s="1">
        <f>'Localização Material Asfáltico'!N24</f>
        <v>2401</v>
      </c>
      <c r="E18" s="1">
        <f>'Localização Material Asfáltico'!O24</f>
        <v>4.1500000000000004</v>
      </c>
      <c r="F18" s="1">
        <f>'Localização Material Asfáltico'!P24</f>
        <v>1.2</v>
      </c>
    </row>
    <row r="19" spans="1:6" x14ac:dyDescent="0.25">
      <c r="A19" s="65"/>
      <c r="B19" s="1" t="s">
        <v>125</v>
      </c>
      <c r="C19" s="1" t="s">
        <v>131</v>
      </c>
      <c r="D19" s="1" t="e">
        <f>'Localização Material Asfáltico'!#REF!</f>
        <v>#REF!</v>
      </c>
      <c r="E19" s="1" t="e">
        <f>'Localização Material Asfáltico'!#REF!</f>
        <v>#REF!</v>
      </c>
      <c r="F19" s="1" t="e">
        <f>'Localização Material Asfáltico'!#REF!</f>
        <v>#REF!</v>
      </c>
    </row>
    <row r="20" spans="1:6" x14ac:dyDescent="0.25">
      <c r="A20" s="65"/>
      <c r="B20" s="1" t="s">
        <v>126</v>
      </c>
      <c r="C20" s="1" t="s">
        <v>131</v>
      </c>
      <c r="D20" s="1" t="e">
        <f>'Localização Material Asfáltico'!#REF!</f>
        <v>#REF!</v>
      </c>
      <c r="E20" s="1" t="e">
        <f>'Localização Material Asfáltico'!#REF!</f>
        <v>#REF!</v>
      </c>
      <c r="F20" s="1" t="e">
        <f>'Localização Material Asfáltico'!#REF!</f>
        <v>#REF!</v>
      </c>
    </row>
    <row r="21" spans="1:6" x14ac:dyDescent="0.25">
      <c r="A21" s="65"/>
      <c r="B21" s="1" t="s">
        <v>127</v>
      </c>
      <c r="C21" s="1" t="s">
        <v>131</v>
      </c>
      <c r="D21" s="1" t="e">
        <f>'Localização Material Asfáltico'!#REF!</f>
        <v>#REF!</v>
      </c>
      <c r="E21" s="1" t="e">
        <f>'Localização Material Asfáltico'!#REF!</f>
        <v>#REF!</v>
      </c>
      <c r="F21" s="1" t="e">
        <f>'Localização Material Asfáltico'!#REF!</f>
        <v>#REF!</v>
      </c>
    </row>
    <row r="22" spans="1:6" x14ac:dyDescent="0.25">
      <c r="A22" s="65"/>
      <c r="B22" s="1" t="s">
        <v>128</v>
      </c>
      <c r="C22" s="1" t="s">
        <v>131</v>
      </c>
      <c r="D22" s="1" t="e">
        <f>'Localização Material Asfáltico'!#REF!</f>
        <v>#REF!</v>
      </c>
      <c r="E22" s="1" t="e">
        <f>'Localização Material Asfáltico'!#REF!</f>
        <v>#REF!</v>
      </c>
      <c r="F22" s="1" t="e">
        <f>'Localização Material Asfáltico'!#REF!</f>
        <v>#REF!</v>
      </c>
    </row>
    <row r="23" spans="1:6" x14ac:dyDescent="0.25">
      <c r="A23" s="65"/>
      <c r="B23" s="1" t="s">
        <v>129</v>
      </c>
      <c r="C23" s="1" t="s">
        <v>131</v>
      </c>
      <c r="D23" s="1" t="e">
        <f>'Localização Material Asfáltico'!#REF!</f>
        <v>#REF!</v>
      </c>
      <c r="E23" s="1" t="e">
        <f>'Localização Material Asfáltico'!#REF!</f>
        <v>#REF!</v>
      </c>
      <c r="F23" s="1" t="e">
        <f>'Localização Material Asfáltico'!#REF!</f>
        <v>#REF!</v>
      </c>
    </row>
    <row r="25" spans="1:6" x14ac:dyDescent="0.25">
      <c r="A25" s="3" t="s">
        <v>134</v>
      </c>
    </row>
    <row r="27" spans="1:6" ht="45" x14ac:dyDescent="0.25">
      <c r="B27" s="15" t="s">
        <v>122</v>
      </c>
      <c r="C27" s="15" t="s">
        <v>124</v>
      </c>
      <c r="D27" s="14" t="s">
        <v>58</v>
      </c>
      <c r="E27" s="14" t="s">
        <v>59</v>
      </c>
      <c r="F27" s="14" t="s">
        <v>61</v>
      </c>
    </row>
    <row r="28" spans="1:6" ht="15" customHeight="1" x14ac:dyDescent="0.25">
      <c r="A28"/>
      <c r="B28" s="1" t="s">
        <v>125</v>
      </c>
      <c r="C28" s="78" t="s">
        <v>130</v>
      </c>
      <c r="D28" s="1">
        <f t="shared" ref="D28:F32" si="0">AVERAGE(D4,D9)</f>
        <v>2698.5</v>
      </c>
      <c r="E28" s="1">
        <f t="shared" si="0"/>
        <v>0</v>
      </c>
      <c r="F28" s="1">
        <f t="shared" si="0"/>
        <v>2.2829999999999999</v>
      </c>
    </row>
    <row r="29" spans="1:6" x14ac:dyDescent="0.25">
      <c r="A29"/>
      <c r="B29" s="1" t="s">
        <v>126</v>
      </c>
      <c r="C29" s="79"/>
      <c r="D29" s="1">
        <f t="shared" si="0"/>
        <v>1470</v>
      </c>
      <c r="E29" s="1">
        <f t="shared" si="0"/>
        <v>0</v>
      </c>
      <c r="F29" s="1">
        <f t="shared" si="0"/>
        <v>2.2829999999999999</v>
      </c>
    </row>
    <row r="30" spans="1:6" x14ac:dyDescent="0.25">
      <c r="A30"/>
      <c r="B30" s="1" t="s">
        <v>127</v>
      </c>
      <c r="C30" s="79"/>
      <c r="D30" s="1">
        <f t="shared" si="0"/>
        <v>1665.5</v>
      </c>
      <c r="E30" s="1">
        <f t="shared" si="0"/>
        <v>0</v>
      </c>
      <c r="F30" s="1">
        <f t="shared" si="0"/>
        <v>2.2829999999999999</v>
      </c>
    </row>
    <row r="31" spans="1:6" x14ac:dyDescent="0.25">
      <c r="A31"/>
      <c r="B31" s="1" t="s">
        <v>128</v>
      </c>
      <c r="C31" s="79"/>
      <c r="D31" s="1">
        <f t="shared" si="0"/>
        <v>1850</v>
      </c>
      <c r="E31" s="1">
        <f t="shared" si="0"/>
        <v>0</v>
      </c>
      <c r="F31" s="1">
        <f t="shared" si="0"/>
        <v>2.2829999999999999</v>
      </c>
    </row>
    <row r="32" spans="1:6" x14ac:dyDescent="0.25">
      <c r="A32"/>
      <c r="B32" s="1" t="s">
        <v>129</v>
      </c>
      <c r="C32" s="80"/>
      <c r="D32" s="1">
        <f t="shared" si="0"/>
        <v>1921</v>
      </c>
      <c r="E32" s="1">
        <f t="shared" si="0"/>
        <v>0</v>
      </c>
      <c r="F32" s="1">
        <f t="shared" si="0"/>
        <v>2.2829999999999999</v>
      </c>
    </row>
    <row r="34" spans="2:6" ht="45" x14ac:dyDescent="0.25">
      <c r="B34" s="15" t="s">
        <v>122</v>
      </c>
      <c r="C34" s="15" t="s">
        <v>124</v>
      </c>
      <c r="D34" s="14" t="s">
        <v>58</v>
      </c>
      <c r="E34" s="14" t="s">
        <v>59</v>
      </c>
      <c r="F34" s="14" t="s">
        <v>61</v>
      </c>
    </row>
    <row r="35" spans="2:6" x14ac:dyDescent="0.25">
      <c r="B35" s="1" t="s">
        <v>125</v>
      </c>
      <c r="C35" s="78" t="s">
        <v>132</v>
      </c>
      <c r="D35" s="1" t="e">
        <f t="shared" ref="D35:F39" si="1">AVERAGE(D14,D19)</f>
        <v>#REF!</v>
      </c>
      <c r="E35" s="1" t="e">
        <f t="shared" si="1"/>
        <v>#REF!</v>
      </c>
      <c r="F35" s="1" t="e">
        <f t="shared" si="1"/>
        <v>#REF!</v>
      </c>
    </row>
    <row r="36" spans="2:6" x14ac:dyDescent="0.25">
      <c r="B36" s="1" t="s">
        <v>126</v>
      </c>
      <c r="C36" s="79"/>
      <c r="D36" s="1" t="e">
        <f t="shared" si="1"/>
        <v>#REF!</v>
      </c>
      <c r="E36" s="1" t="e">
        <f t="shared" si="1"/>
        <v>#REF!</v>
      </c>
      <c r="F36" s="1" t="e">
        <f t="shared" si="1"/>
        <v>#REF!</v>
      </c>
    </row>
    <row r="37" spans="2:6" x14ac:dyDescent="0.25">
      <c r="B37" s="1" t="s">
        <v>127</v>
      </c>
      <c r="C37" s="79"/>
      <c r="D37" s="1" t="e">
        <f t="shared" si="1"/>
        <v>#REF!</v>
      </c>
      <c r="E37" s="1" t="e">
        <f t="shared" si="1"/>
        <v>#REF!</v>
      </c>
      <c r="F37" s="1" t="e">
        <f t="shared" si="1"/>
        <v>#REF!</v>
      </c>
    </row>
    <row r="38" spans="2:6" x14ac:dyDescent="0.25">
      <c r="B38" s="1" t="s">
        <v>128</v>
      </c>
      <c r="C38" s="79"/>
      <c r="D38" s="1" t="e">
        <f t="shared" si="1"/>
        <v>#REF!</v>
      </c>
      <c r="E38" s="1" t="e">
        <f t="shared" si="1"/>
        <v>#REF!</v>
      </c>
      <c r="F38" s="1" t="e">
        <f t="shared" si="1"/>
        <v>#REF!</v>
      </c>
    </row>
    <row r="39" spans="2:6" x14ac:dyDescent="0.25">
      <c r="B39" s="1" t="s">
        <v>129</v>
      </c>
      <c r="C39" s="80"/>
      <c r="D39" s="1" t="e">
        <f t="shared" si="1"/>
        <v>#REF!</v>
      </c>
      <c r="E39" s="1" t="e">
        <f t="shared" si="1"/>
        <v>#REF!</v>
      </c>
      <c r="F39" s="1" t="e">
        <f t="shared" si="1"/>
        <v>#REF!</v>
      </c>
    </row>
  </sheetData>
  <mergeCells count="4">
    <mergeCell ref="C35:C39"/>
    <mergeCell ref="A4:A13"/>
    <mergeCell ref="A14:A23"/>
    <mergeCell ref="C28:C3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7697-414C-4793-834F-0D6240965E7B}">
  <dimension ref="A1:M35"/>
  <sheetViews>
    <sheetView showGridLines="0" workbookViewId="0">
      <selection activeCell="F19" sqref="F19"/>
    </sheetView>
  </sheetViews>
  <sheetFormatPr defaultRowHeight="15" x14ac:dyDescent="0.25"/>
  <cols>
    <col min="1" max="1" width="9.140625" style="3"/>
    <col min="2" max="2" width="30.42578125" bestFit="1" customWidth="1"/>
    <col min="3" max="3" width="8.42578125" bestFit="1" customWidth="1"/>
    <col min="4" max="4" width="9" bestFit="1" customWidth="1"/>
    <col min="5" max="5" width="13.28515625" bestFit="1" customWidth="1"/>
    <col min="9" max="9" width="9.42578125" bestFit="1" customWidth="1"/>
    <col min="10" max="10" width="12.85546875" bestFit="1" customWidth="1"/>
    <col min="11" max="11" width="11.7109375" bestFit="1" customWidth="1"/>
  </cols>
  <sheetData>
    <row r="1" spans="2:13" s="3" customFormat="1" x14ac:dyDescent="0.25">
      <c r="B1" s="86" t="s">
        <v>151</v>
      </c>
      <c r="C1" s="86"/>
      <c r="D1" s="26"/>
      <c r="E1" s="26"/>
      <c r="F1" s="17"/>
      <c r="I1" s="86" t="s">
        <v>152</v>
      </c>
      <c r="J1" s="86"/>
      <c r="K1" s="86"/>
      <c r="L1" s="17"/>
    </row>
    <row r="2" spans="2:13" s="3" customFormat="1" x14ac:dyDescent="0.25">
      <c r="B2" s="17"/>
      <c r="C2" s="17"/>
      <c r="D2" s="17"/>
      <c r="E2" s="17"/>
      <c r="F2" s="17"/>
      <c r="I2" s="17"/>
      <c r="J2" s="17"/>
      <c r="K2" s="17"/>
      <c r="L2" s="17"/>
    </row>
    <row r="3" spans="2:13" x14ac:dyDescent="0.25">
      <c r="B3" s="17" t="s">
        <v>135</v>
      </c>
      <c r="C3" s="17"/>
      <c r="D3" s="17"/>
      <c r="E3" s="17"/>
      <c r="F3" s="17"/>
      <c r="I3" s="83" t="s">
        <v>153</v>
      </c>
      <c r="J3" s="83"/>
      <c r="K3" s="17"/>
      <c r="L3" s="17"/>
      <c r="M3" s="3"/>
    </row>
    <row r="4" spans="2:13" x14ac:dyDescent="0.25">
      <c r="B4" s="2" t="s">
        <v>0</v>
      </c>
      <c r="C4" s="2" t="s">
        <v>114</v>
      </c>
      <c r="D4" s="17"/>
      <c r="E4" s="17"/>
      <c r="F4" s="17"/>
      <c r="I4" s="2" t="s">
        <v>0</v>
      </c>
      <c r="J4" s="2" t="s">
        <v>114</v>
      </c>
      <c r="K4" s="17"/>
      <c r="L4" s="17"/>
      <c r="M4" s="3"/>
    </row>
    <row r="5" spans="2:13" x14ac:dyDescent="0.25">
      <c r="B5" s="1" t="s">
        <v>1</v>
      </c>
      <c r="C5" s="18">
        <v>0</v>
      </c>
      <c r="D5" s="17"/>
      <c r="E5" s="17"/>
      <c r="F5" s="17"/>
      <c r="I5" s="1" t="s">
        <v>154</v>
      </c>
      <c r="J5" s="18">
        <v>560</v>
      </c>
      <c r="K5" s="17"/>
      <c r="L5" s="17"/>
      <c r="M5" s="3"/>
    </row>
    <row r="6" spans="2:13" x14ac:dyDescent="0.25">
      <c r="B6" s="1" t="s">
        <v>2</v>
      </c>
      <c r="C6" s="18">
        <v>226</v>
      </c>
      <c r="D6" s="17"/>
      <c r="E6" s="17"/>
      <c r="F6" s="17"/>
      <c r="I6" s="25"/>
      <c r="J6" s="17"/>
      <c r="K6" s="17"/>
      <c r="L6" s="17"/>
      <c r="M6" s="3"/>
    </row>
    <row r="7" spans="2:13" x14ac:dyDescent="0.25">
      <c r="B7" s="1" t="s">
        <v>3</v>
      </c>
      <c r="C7" s="18">
        <v>587</v>
      </c>
      <c r="D7" s="17"/>
      <c r="E7" s="17"/>
      <c r="F7" s="17"/>
      <c r="L7" s="17"/>
      <c r="M7" s="3"/>
    </row>
    <row r="8" spans="2:13" x14ac:dyDescent="0.25">
      <c r="B8" s="1" t="s">
        <v>4</v>
      </c>
      <c r="C8" s="18">
        <v>933</v>
      </c>
      <c r="D8" s="17"/>
      <c r="E8" s="17"/>
      <c r="F8" s="17"/>
      <c r="L8" s="17"/>
      <c r="M8" s="3"/>
    </row>
    <row r="9" spans="2:13" x14ac:dyDescent="0.25">
      <c r="B9" s="17"/>
      <c r="C9" s="17"/>
      <c r="D9" s="17"/>
      <c r="E9" s="17"/>
      <c r="F9" s="17"/>
      <c r="L9" s="17"/>
      <c r="M9" s="3"/>
    </row>
    <row r="10" spans="2:13" x14ac:dyDescent="0.25">
      <c r="B10" s="85" t="s">
        <v>155</v>
      </c>
      <c r="C10" s="85"/>
      <c r="D10" s="85"/>
      <c r="E10" s="85"/>
      <c r="F10" s="17"/>
      <c r="I10" s="83" t="s">
        <v>136</v>
      </c>
      <c r="J10" s="83"/>
      <c r="K10" s="83"/>
      <c r="L10" s="17"/>
      <c r="M10" s="3"/>
    </row>
    <row r="11" spans="2:13" ht="30" customHeight="1" x14ac:dyDescent="0.25">
      <c r="B11" s="22" t="s">
        <v>0</v>
      </c>
      <c r="C11" s="22" t="s">
        <v>114</v>
      </c>
      <c r="D11" s="22" t="s">
        <v>138</v>
      </c>
      <c r="E11" s="22" t="s">
        <v>146</v>
      </c>
      <c r="F11" s="17"/>
      <c r="I11" s="22" t="s">
        <v>0</v>
      </c>
      <c r="J11" s="22" t="s">
        <v>114</v>
      </c>
      <c r="K11" s="22" t="s">
        <v>138</v>
      </c>
      <c r="L11" s="17"/>
      <c r="M11" s="3"/>
    </row>
    <row r="12" spans="2:13" x14ac:dyDescent="0.25">
      <c r="B12" s="20" t="s">
        <v>137</v>
      </c>
      <c r="C12" s="20">
        <v>119</v>
      </c>
      <c r="D12" s="1">
        <v>11340.7</v>
      </c>
      <c r="E12" s="20" t="s">
        <v>131</v>
      </c>
      <c r="F12" s="17"/>
      <c r="I12" s="20" t="s">
        <v>137</v>
      </c>
      <c r="J12" s="20">
        <v>119</v>
      </c>
      <c r="K12" s="1">
        <v>11340.7</v>
      </c>
      <c r="L12" s="17"/>
      <c r="M12" s="3"/>
    </row>
    <row r="13" spans="2:13" x14ac:dyDescent="0.25">
      <c r="B13" s="20" t="s">
        <v>139</v>
      </c>
      <c r="C13" s="20">
        <v>148</v>
      </c>
      <c r="D13" s="1">
        <v>64.58</v>
      </c>
      <c r="E13" s="20" t="s">
        <v>131</v>
      </c>
      <c r="F13" s="17"/>
      <c r="I13" s="20" t="s">
        <v>139</v>
      </c>
      <c r="J13" s="20">
        <v>148</v>
      </c>
      <c r="K13" s="1">
        <v>64.58</v>
      </c>
      <c r="L13" s="17"/>
      <c r="M13" s="3"/>
    </row>
    <row r="14" spans="2:13" x14ac:dyDescent="0.25">
      <c r="B14" s="20" t="s">
        <v>140</v>
      </c>
      <c r="C14" s="20">
        <v>227</v>
      </c>
      <c r="D14" s="1">
        <v>5119.82</v>
      </c>
      <c r="E14" s="20" t="s">
        <v>131</v>
      </c>
      <c r="F14" s="17"/>
      <c r="I14" s="20" t="s">
        <v>140</v>
      </c>
      <c r="J14" s="20">
        <v>227</v>
      </c>
      <c r="K14" s="1">
        <v>5119.82</v>
      </c>
      <c r="L14" s="17"/>
      <c r="M14" s="3"/>
    </row>
    <row r="15" spans="2:13" x14ac:dyDescent="0.25">
      <c r="B15" s="20" t="s">
        <v>141</v>
      </c>
      <c r="C15" s="20">
        <v>292</v>
      </c>
      <c r="D15" s="1">
        <v>7749.7</v>
      </c>
      <c r="E15" s="20" t="s">
        <v>131</v>
      </c>
      <c r="F15" s="17"/>
      <c r="I15" s="20" t="s">
        <v>141</v>
      </c>
      <c r="J15" s="20">
        <v>292</v>
      </c>
      <c r="K15" s="1">
        <v>7749.7</v>
      </c>
      <c r="L15" s="17"/>
      <c r="M15" s="3"/>
    </row>
    <row r="16" spans="2:13" x14ac:dyDescent="0.25">
      <c r="B16" s="20" t="s">
        <v>142</v>
      </c>
      <c r="C16" s="20">
        <v>677</v>
      </c>
      <c r="D16" s="1">
        <v>8256.0499999999993</v>
      </c>
      <c r="E16" s="20" t="s">
        <v>147</v>
      </c>
      <c r="F16" s="17"/>
      <c r="I16" s="20" t="s">
        <v>142</v>
      </c>
      <c r="J16" s="20">
        <v>677</v>
      </c>
      <c r="K16" s="1">
        <v>8256.0499999999993</v>
      </c>
      <c r="L16" s="17"/>
      <c r="M16" s="3"/>
    </row>
    <row r="17" spans="2:13" x14ac:dyDescent="0.25">
      <c r="B17" s="20" t="s">
        <v>143</v>
      </c>
      <c r="C17" s="20">
        <v>795</v>
      </c>
      <c r="D17" s="1">
        <v>18463.77</v>
      </c>
      <c r="E17" s="20" t="s">
        <v>148</v>
      </c>
      <c r="F17" s="17"/>
      <c r="I17" s="20" t="s">
        <v>143</v>
      </c>
      <c r="J17" s="20">
        <v>795</v>
      </c>
      <c r="K17" s="1">
        <v>18463.77</v>
      </c>
      <c r="L17" s="17"/>
      <c r="M17" s="3"/>
    </row>
    <row r="18" spans="2:13" x14ac:dyDescent="0.25">
      <c r="B18" s="20" t="s">
        <v>144</v>
      </c>
      <c r="C18" s="20">
        <v>850</v>
      </c>
      <c r="D18" s="1">
        <v>2528.4</v>
      </c>
      <c r="E18" s="20" t="s">
        <v>148</v>
      </c>
      <c r="F18" s="17"/>
      <c r="I18" s="20" t="s">
        <v>144</v>
      </c>
      <c r="J18" s="20">
        <v>850</v>
      </c>
      <c r="K18" s="1">
        <v>2528.4</v>
      </c>
      <c r="L18" s="17"/>
      <c r="M18" s="3"/>
    </row>
    <row r="19" spans="2:13" x14ac:dyDescent="0.25">
      <c r="B19" s="20" t="s">
        <v>145</v>
      </c>
      <c r="C19" s="20">
        <v>892</v>
      </c>
      <c r="D19" s="1">
        <v>11057.62</v>
      </c>
      <c r="E19" s="20" t="s">
        <v>148</v>
      </c>
      <c r="F19" s="17"/>
      <c r="I19" s="20" t="s">
        <v>145</v>
      </c>
      <c r="J19" s="20">
        <v>892</v>
      </c>
      <c r="K19" s="1">
        <v>11057.62</v>
      </c>
      <c r="L19" s="17"/>
      <c r="M19" s="3"/>
    </row>
    <row r="20" spans="2:13" x14ac:dyDescent="0.25">
      <c r="B20" s="25"/>
      <c r="C20" s="25"/>
      <c r="D20" s="25"/>
      <c r="E20" s="25"/>
      <c r="F20" s="17"/>
      <c r="I20" s="25"/>
      <c r="J20" s="17"/>
      <c r="K20" s="17"/>
      <c r="L20" s="17"/>
      <c r="M20" s="3"/>
    </row>
    <row r="21" spans="2:13" x14ac:dyDescent="0.25">
      <c r="B21" s="84" t="s">
        <v>149</v>
      </c>
      <c r="C21" s="84"/>
      <c r="D21" s="84"/>
      <c r="E21" s="84"/>
      <c r="F21" s="17"/>
      <c r="I21" s="27" t="s">
        <v>149</v>
      </c>
      <c r="J21" s="27"/>
      <c r="K21" s="27"/>
      <c r="L21" s="17"/>
      <c r="M21" s="3"/>
    </row>
    <row r="22" spans="2:13" ht="30" x14ac:dyDescent="0.25">
      <c r="B22" s="22" t="s">
        <v>0</v>
      </c>
      <c r="C22" s="87" t="s">
        <v>158</v>
      </c>
      <c r="D22" s="87"/>
      <c r="E22" s="22" t="s">
        <v>150</v>
      </c>
      <c r="F22" s="17"/>
      <c r="I22" s="22" t="s">
        <v>0</v>
      </c>
      <c r="J22" s="22" t="s">
        <v>156</v>
      </c>
      <c r="K22" s="22" t="s">
        <v>150</v>
      </c>
      <c r="L22" s="17"/>
      <c r="M22" s="3"/>
    </row>
    <row r="23" spans="2:13" x14ac:dyDescent="0.25">
      <c r="B23" s="20" t="s">
        <v>137</v>
      </c>
      <c r="C23" s="81">
        <f>ABS(C6-C12)</f>
        <v>107</v>
      </c>
      <c r="D23" s="81"/>
      <c r="E23" s="16">
        <f t="shared" ref="E23:E30" si="0">C23*D12</f>
        <v>1213454.9000000001</v>
      </c>
      <c r="F23" s="17"/>
      <c r="H23" s="3"/>
      <c r="I23" s="20" t="s">
        <v>137</v>
      </c>
      <c r="J23" s="20">
        <f t="shared" ref="J23:J30" si="1">ABS($J$5-J12)</f>
        <v>441</v>
      </c>
      <c r="K23" s="16">
        <f t="shared" ref="K23:K30" si="2">J23*K12</f>
        <v>5001248.7</v>
      </c>
      <c r="L23" s="17"/>
      <c r="M23" s="3"/>
    </row>
    <row r="24" spans="2:13" x14ac:dyDescent="0.25">
      <c r="B24" s="20" t="s">
        <v>139</v>
      </c>
      <c r="C24" s="81">
        <f>ABS(C6-C13)</f>
        <v>78</v>
      </c>
      <c r="D24" s="81"/>
      <c r="E24" s="16">
        <f t="shared" si="0"/>
        <v>5037.24</v>
      </c>
      <c r="F24" s="17"/>
      <c r="H24" s="3"/>
      <c r="I24" s="20" t="s">
        <v>139</v>
      </c>
      <c r="J24" s="20">
        <f t="shared" si="1"/>
        <v>412</v>
      </c>
      <c r="K24" s="16">
        <f t="shared" si="2"/>
        <v>26606.959999999999</v>
      </c>
      <c r="L24" s="17"/>
      <c r="M24" s="3"/>
    </row>
    <row r="25" spans="2:13" x14ac:dyDescent="0.25">
      <c r="B25" s="20" t="s">
        <v>140</v>
      </c>
      <c r="C25" s="81">
        <f>ABS(C6-C14)</f>
        <v>1</v>
      </c>
      <c r="D25" s="81"/>
      <c r="E25" s="16">
        <f t="shared" si="0"/>
        <v>5119.82</v>
      </c>
      <c r="F25" s="17"/>
      <c r="H25" s="3"/>
      <c r="I25" s="20" t="s">
        <v>140</v>
      </c>
      <c r="J25" s="20">
        <f t="shared" si="1"/>
        <v>333</v>
      </c>
      <c r="K25" s="16">
        <f t="shared" si="2"/>
        <v>1704900.0599999998</v>
      </c>
      <c r="L25" s="17"/>
      <c r="M25" s="3"/>
    </row>
    <row r="26" spans="2:13" x14ac:dyDescent="0.25">
      <c r="B26" s="20" t="s">
        <v>141</v>
      </c>
      <c r="C26" s="81">
        <f>ABS(C6-C15)</f>
        <v>66</v>
      </c>
      <c r="D26" s="81"/>
      <c r="E26" s="16">
        <f t="shared" si="0"/>
        <v>511480.2</v>
      </c>
      <c r="F26" s="17"/>
      <c r="H26" s="3"/>
      <c r="I26" s="20" t="s">
        <v>141</v>
      </c>
      <c r="J26" s="20">
        <f t="shared" si="1"/>
        <v>268</v>
      </c>
      <c r="K26" s="16">
        <f t="shared" si="2"/>
        <v>2076919.5999999999</v>
      </c>
      <c r="L26" s="17"/>
      <c r="M26" s="3"/>
    </row>
    <row r="27" spans="2:13" x14ac:dyDescent="0.25">
      <c r="B27" s="20" t="s">
        <v>142</v>
      </c>
      <c r="C27" s="81">
        <f>ABS(C7-C16)</f>
        <v>90</v>
      </c>
      <c r="D27" s="81"/>
      <c r="E27" s="16">
        <f t="shared" si="0"/>
        <v>743044.49999999988</v>
      </c>
      <c r="F27" s="17"/>
      <c r="H27" s="3"/>
      <c r="I27" s="20" t="s">
        <v>142</v>
      </c>
      <c r="J27" s="20">
        <f t="shared" si="1"/>
        <v>117</v>
      </c>
      <c r="K27" s="16">
        <f t="shared" si="2"/>
        <v>965957.84999999986</v>
      </c>
      <c r="L27" s="17"/>
      <c r="M27" s="3"/>
    </row>
    <row r="28" spans="2:13" x14ac:dyDescent="0.25">
      <c r="B28" s="20" t="s">
        <v>143</v>
      </c>
      <c r="C28" s="81">
        <f>ABS(C8-C17)</f>
        <v>138</v>
      </c>
      <c r="D28" s="81"/>
      <c r="E28" s="16">
        <f t="shared" si="0"/>
        <v>2548000.2600000002</v>
      </c>
      <c r="F28" s="17"/>
      <c r="H28" s="3"/>
      <c r="I28" s="20" t="s">
        <v>143</v>
      </c>
      <c r="J28" s="20">
        <f t="shared" si="1"/>
        <v>235</v>
      </c>
      <c r="K28" s="16">
        <f t="shared" si="2"/>
        <v>4338985.95</v>
      </c>
      <c r="L28" s="17"/>
      <c r="M28" s="3"/>
    </row>
    <row r="29" spans="2:13" x14ac:dyDescent="0.25">
      <c r="B29" s="20" t="s">
        <v>144</v>
      </c>
      <c r="C29" s="81">
        <f>ABS(C8-C18)</f>
        <v>83</v>
      </c>
      <c r="D29" s="81"/>
      <c r="E29" s="16">
        <f t="shared" si="0"/>
        <v>209857.2</v>
      </c>
      <c r="F29" s="17"/>
      <c r="H29" s="3"/>
      <c r="I29" s="20" t="s">
        <v>144</v>
      </c>
      <c r="J29" s="20">
        <f t="shared" si="1"/>
        <v>290</v>
      </c>
      <c r="K29" s="16">
        <f t="shared" si="2"/>
        <v>733236</v>
      </c>
      <c r="L29" s="17"/>
      <c r="M29" s="3"/>
    </row>
    <row r="30" spans="2:13" x14ac:dyDescent="0.25">
      <c r="B30" s="20" t="s">
        <v>145</v>
      </c>
      <c r="C30" s="81">
        <f>ABS(C8-C19)</f>
        <v>41</v>
      </c>
      <c r="D30" s="81"/>
      <c r="E30" s="16">
        <f t="shared" si="0"/>
        <v>453362.42000000004</v>
      </c>
      <c r="F30" s="17"/>
      <c r="H30" s="3"/>
      <c r="I30" s="20" t="s">
        <v>145</v>
      </c>
      <c r="J30" s="20">
        <f t="shared" si="1"/>
        <v>332</v>
      </c>
      <c r="K30" s="16">
        <f t="shared" si="2"/>
        <v>3671129.8400000003</v>
      </c>
      <c r="M30" s="3"/>
    </row>
    <row r="31" spans="2:13" x14ac:dyDescent="0.25">
      <c r="B31" s="82" t="s">
        <v>157</v>
      </c>
      <c r="C31" s="82"/>
      <c r="D31" s="82"/>
      <c r="E31" s="19">
        <f>AVERAGE(SUM(E23:E30)/SUM(D12:D19))</f>
        <v>88.096936481273644</v>
      </c>
      <c r="F31" s="17"/>
      <c r="H31" s="3"/>
      <c r="I31" s="21" t="s">
        <v>157</v>
      </c>
      <c r="J31" s="21"/>
      <c r="K31" s="19">
        <f>AVERAGE(SUM(K23:K30)/SUM(K12:K19))</f>
        <v>286.75753228831428</v>
      </c>
      <c r="M31" s="3"/>
    </row>
    <row r="32" spans="2:13" x14ac:dyDescent="0.25">
      <c r="B32" s="17"/>
      <c r="C32" s="17"/>
      <c r="D32" s="17"/>
      <c r="E32" s="17"/>
      <c r="F32" s="17"/>
      <c r="H32" s="3"/>
      <c r="I32" s="3"/>
    </row>
    <row r="33" spans="8:11" x14ac:dyDescent="0.25">
      <c r="H33" s="3"/>
      <c r="I33" s="3"/>
    </row>
    <row r="34" spans="8:11" x14ac:dyDescent="0.25">
      <c r="H34" s="3"/>
      <c r="I34" s="3"/>
    </row>
    <row r="35" spans="8:11" x14ac:dyDescent="0.25">
      <c r="I35" s="17"/>
      <c r="J35" s="17"/>
      <c r="K35" s="17"/>
    </row>
  </sheetData>
  <mergeCells count="16">
    <mergeCell ref="B1:C1"/>
    <mergeCell ref="I1:K1"/>
    <mergeCell ref="C22:D22"/>
    <mergeCell ref="C23:D23"/>
    <mergeCell ref="C24:D24"/>
    <mergeCell ref="C29:D29"/>
    <mergeCell ref="C30:D30"/>
    <mergeCell ref="B31:D31"/>
    <mergeCell ref="I3:J3"/>
    <mergeCell ref="I10:K10"/>
    <mergeCell ref="B21:E21"/>
    <mergeCell ref="B10:E10"/>
    <mergeCell ref="C25:D25"/>
    <mergeCell ref="C26:D26"/>
    <mergeCell ref="C27:D27"/>
    <mergeCell ref="C28:D28"/>
  </mergeCells>
  <pageMargins left="0.511811024" right="0.511811024" top="0.78740157499999996" bottom="0.78740157499999996" header="0.31496062000000002" footer="0.31496062000000002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EA77-FCD3-4E41-970A-8EF5A88D4224}">
  <dimension ref="B3:M24"/>
  <sheetViews>
    <sheetView topLeftCell="C1" workbookViewId="0">
      <selection activeCell="M22" sqref="M22"/>
    </sheetView>
  </sheetViews>
  <sheetFormatPr defaultRowHeight="15" x14ac:dyDescent="0.25"/>
  <cols>
    <col min="1" max="2" width="9.140625" style="51"/>
    <col min="3" max="3" width="18.42578125" style="51" customWidth="1"/>
    <col min="4" max="7" width="9.140625" style="51"/>
    <col min="8" max="8" width="14.42578125" style="51" customWidth="1"/>
    <col min="9" max="9" width="19.5703125" style="51" customWidth="1"/>
    <col min="10" max="13" width="11.85546875" style="51" customWidth="1"/>
    <col min="14" max="16384" width="9.140625" style="51"/>
  </cols>
  <sheetData>
    <row r="3" spans="2:13" x14ac:dyDescent="0.25">
      <c r="B3" s="90" t="s">
        <v>168</v>
      </c>
      <c r="C3" s="88" t="s">
        <v>169</v>
      </c>
      <c r="D3" s="88" t="s">
        <v>170</v>
      </c>
      <c r="E3" s="88" t="s">
        <v>171</v>
      </c>
      <c r="F3" s="88" t="s">
        <v>172</v>
      </c>
      <c r="G3" s="88" t="s">
        <v>138</v>
      </c>
      <c r="H3" s="88" t="s">
        <v>173</v>
      </c>
      <c r="I3" s="88"/>
      <c r="J3" s="88" t="s">
        <v>174</v>
      </c>
      <c r="K3" s="88"/>
      <c r="L3" s="88"/>
      <c r="M3" s="88"/>
    </row>
    <row r="4" spans="2:13" ht="67.5" x14ac:dyDescent="0.25">
      <c r="B4" s="90"/>
      <c r="C4" s="88"/>
      <c r="D4" s="88"/>
      <c r="E4" s="88"/>
      <c r="F4" s="88"/>
      <c r="G4" s="88"/>
      <c r="H4" s="35" t="s">
        <v>157</v>
      </c>
      <c r="I4" s="35" t="s">
        <v>175</v>
      </c>
      <c r="J4" s="35" t="s">
        <v>176</v>
      </c>
      <c r="K4" s="35" t="s">
        <v>177</v>
      </c>
      <c r="L4" s="35" t="s">
        <v>157</v>
      </c>
      <c r="M4" s="35" t="s">
        <v>178</v>
      </c>
    </row>
    <row r="5" spans="2:13" x14ac:dyDescent="0.25">
      <c r="B5" s="90" t="s">
        <v>81</v>
      </c>
      <c r="C5" s="36" t="s">
        <v>179</v>
      </c>
      <c r="D5" s="36">
        <v>132</v>
      </c>
      <c r="E5" s="52">
        <v>0</v>
      </c>
      <c r="F5" s="52">
        <v>166</v>
      </c>
      <c r="G5" s="53">
        <v>488681</v>
      </c>
      <c r="H5" s="36">
        <v>3.3</v>
      </c>
      <c r="I5" s="54">
        <v>3225293</v>
      </c>
      <c r="J5" s="54">
        <v>162894</v>
      </c>
      <c r="K5" s="54">
        <v>325787</v>
      </c>
      <c r="L5" s="55">
        <v>56</v>
      </c>
      <c r="M5" s="88">
        <v>47.99</v>
      </c>
    </row>
    <row r="6" spans="2:13" x14ac:dyDescent="0.25">
      <c r="B6" s="90"/>
      <c r="C6" s="36" t="s">
        <v>180</v>
      </c>
      <c r="D6" s="36">
        <v>200</v>
      </c>
      <c r="E6" s="52">
        <v>166</v>
      </c>
      <c r="F6" s="52">
        <v>290</v>
      </c>
      <c r="G6" s="53">
        <v>365039</v>
      </c>
      <c r="H6" s="36">
        <v>14.4</v>
      </c>
      <c r="I6" s="54">
        <v>10513114</v>
      </c>
      <c r="J6" s="54">
        <v>121680</v>
      </c>
      <c r="K6" s="54">
        <v>243359</v>
      </c>
      <c r="L6" s="55">
        <v>37.299999999999997</v>
      </c>
      <c r="M6" s="88"/>
    </row>
    <row r="7" spans="2:13" x14ac:dyDescent="0.25">
      <c r="B7" s="90"/>
      <c r="C7" s="88" t="s">
        <v>181</v>
      </c>
      <c r="D7" s="88"/>
      <c r="E7" s="88"/>
      <c r="F7" s="88"/>
      <c r="G7" s="56">
        <v>853719</v>
      </c>
      <c r="H7" s="35"/>
      <c r="I7" s="56">
        <v>13738407</v>
      </c>
      <c r="J7" s="56">
        <v>284573</v>
      </c>
      <c r="K7" s="56">
        <v>569146</v>
      </c>
      <c r="L7" s="55"/>
      <c r="M7" s="88"/>
    </row>
    <row r="8" spans="2:13" ht="22.5" x14ac:dyDescent="0.25">
      <c r="B8" s="90" t="s">
        <v>87</v>
      </c>
      <c r="C8" s="36" t="s">
        <v>182</v>
      </c>
      <c r="D8" s="36">
        <v>380</v>
      </c>
      <c r="E8" s="52">
        <v>290</v>
      </c>
      <c r="F8" s="52">
        <v>427</v>
      </c>
      <c r="G8" s="53">
        <v>403309</v>
      </c>
      <c r="H8" s="36">
        <v>12</v>
      </c>
      <c r="I8" s="54">
        <v>9679413</v>
      </c>
      <c r="J8" s="54">
        <v>134436</v>
      </c>
      <c r="K8" s="54">
        <v>268873</v>
      </c>
      <c r="L8" s="55">
        <v>37.6</v>
      </c>
      <c r="M8" s="88">
        <v>28.92</v>
      </c>
    </row>
    <row r="9" spans="2:13" ht="22.5" x14ac:dyDescent="0.25">
      <c r="B9" s="90"/>
      <c r="C9" s="36" t="s">
        <v>183</v>
      </c>
      <c r="D9" s="36">
        <v>474</v>
      </c>
      <c r="E9" s="52">
        <v>427</v>
      </c>
      <c r="F9" s="52">
        <v>530.5</v>
      </c>
      <c r="G9" s="53">
        <v>304690</v>
      </c>
      <c r="H9" s="36">
        <v>0.8</v>
      </c>
      <c r="I9" s="54">
        <v>487503</v>
      </c>
      <c r="J9" s="54">
        <v>101563</v>
      </c>
      <c r="K9" s="54">
        <v>203126</v>
      </c>
      <c r="L9" s="55">
        <v>26.1</v>
      </c>
      <c r="M9" s="88"/>
    </row>
    <row r="10" spans="2:13" ht="22.5" x14ac:dyDescent="0.25">
      <c r="B10" s="90"/>
      <c r="C10" s="36" t="s">
        <v>184</v>
      </c>
      <c r="D10" s="36">
        <v>587</v>
      </c>
      <c r="E10" s="52">
        <v>530.5</v>
      </c>
      <c r="F10" s="52">
        <v>635.5</v>
      </c>
      <c r="G10" s="53">
        <v>309105</v>
      </c>
      <c r="H10" s="36">
        <v>2</v>
      </c>
      <c r="I10" s="54">
        <v>1236421</v>
      </c>
      <c r="J10" s="54">
        <v>103035</v>
      </c>
      <c r="K10" s="54">
        <v>206070</v>
      </c>
      <c r="L10" s="55">
        <v>26.4</v>
      </c>
      <c r="M10" s="88"/>
    </row>
    <row r="11" spans="2:13" x14ac:dyDescent="0.25">
      <c r="B11" s="90"/>
      <c r="C11" s="36" t="s">
        <v>185</v>
      </c>
      <c r="D11" s="36">
        <v>684</v>
      </c>
      <c r="E11" s="52">
        <v>635.5</v>
      </c>
      <c r="F11" s="52">
        <v>724</v>
      </c>
      <c r="G11" s="53">
        <v>260532</v>
      </c>
      <c r="H11" s="36">
        <v>3</v>
      </c>
      <c r="I11" s="54">
        <v>1563190</v>
      </c>
      <c r="J11" s="54">
        <v>86844</v>
      </c>
      <c r="K11" s="54">
        <v>173688</v>
      </c>
      <c r="L11" s="55">
        <v>22.3</v>
      </c>
      <c r="M11" s="88"/>
    </row>
    <row r="12" spans="2:13" ht="22.5" x14ac:dyDescent="0.25">
      <c r="B12" s="90"/>
      <c r="C12" s="36" t="s">
        <v>186</v>
      </c>
      <c r="D12" s="36">
        <v>764</v>
      </c>
      <c r="E12" s="52">
        <v>724</v>
      </c>
      <c r="F12" s="52">
        <v>824</v>
      </c>
      <c r="G12" s="53">
        <v>294386</v>
      </c>
      <c r="H12" s="36">
        <v>0.9</v>
      </c>
      <c r="I12" s="54">
        <v>529895</v>
      </c>
      <c r="J12" s="54">
        <v>98129</v>
      </c>
      <c r="K12" s="54">
        <v>196257</v>
      </c>
      <c r="L12" s="55">
        <v>26</v>
      </c>
      <c r="M12" s="88"/>
    </row>
    <row r="13" spans="2:13" x14ac:dyDescent="0.25">
      <c r="B13" s="90"/>
      <c r="C13" s="36" t="s">
        <v>187</v>
      </c>
      <c r="D13" s="36">
        <v>884</v>
      </c>
      <c r="E13" s="52">
        <v>824</v>
      </c>
      <c r="F13" s="52">
        <v>887</v>
      </c>
      <c r="G13" s="53">
        <v>185463</v>
      </c>
      <c r="H13" s="36">
        <v>5.5</v>
      </c>
      <c r="I13" s="54">
        <v>2040095</v>
      </c>
      <c r="J13" s="54">
        <v>61821</v>
      </c>
      <c r="K13" s="54">
        <v>123642</v>
      </c>
      <c r="L13" s="55">
        <v>28.6</v>
      </c>
      <c r="M13" s="88"/>
    </row>
    <row r="14" spans="2:13" x14ac:dyDescent="0.25">
      <c r="B14" s="90"/>
      <c r="C14" s="36" t="s">
        <v>188</v>
      </c>
      <c r="D14" s="36">
        <v>890</v>
      </c>
      <c r="E14" s="52">
        <v>887</v>
      </c>
      <c r="F14" s="52">
        <v>933</v>
      </c>
      <c r="G14" s="53">
        <v>135418</v>
      </c>
      <c r="H14" s="36">
        <v>2.2999999999999998</v>
      </c>
      <c r="I14" s="54">
        <v>622921</v>
      </c>
      <c r="J14" s="54">
        <v>45139</v>
      </c>
      <c r="K14" s="54">
        <v>90278</v>
      </c>
      <c r="L14" s="55">
        <v>20.2</v>
      </c>
      <c r="M14" s="88"/>
    </row>
    <row r="15" spans="2:13" ht="22.5" x14ac:dyDescent="0.25">
      <c r="B15" s="90"/>
      <c r="C15" s="36" t="s">
        <v>189</v>
      </c>
      <c r="D15" s="36">
        <v>890</v>
      </c>
      <c r="E15" s="52">
        <v>0</v>
      </c>
      <c r="F15" s="52">
        <v>11</v>
      </c>
      <c r="G15" s="53">
        <v>32382</v>
      </c>
      <c r="H15" s="36">
        <v>2.2999999999999998</v>
      </c>
      <c r="I15" s="54">
        <v>148959</v>
      </c>
      <c r="J15" s="54">
        <v>10794</v>
      </c>
      <c r="K15" s="54">
        <v>21588</v>
      </c>
      <c r="L15" s="55">
        <v>36.5</v>
      </c>
      <c r="M15" s="88"/>
    </row>
    <row r="16" spans="2:13" ht="22.5" x14ac:dyDescent="0.25">
      <c r="B16" s="90"/>
      <c r="C16" s="36" t="s">
        <v>190</v>
      </c>
      <c r="D16" s="36">
        <v>890</v>
      </c>
      <c r="E16" s="52">
        <v>0</v>
      </c>
      <c r="F16" s="52">
        <v>32</v>
      </c>
      <c r="G16" s="53">
        <v>94204</v>
      </c>
      <c r="H16" s="36">
        <v>2.2999999999999998</v>
      </c>
      <c r="I16" s="54">
        <v>433336</v>
      </c>
      <c r="J16" s="54">
        <v>31401</v>
      </c>
      <c r="K16" s="54">
        <v>62802</v>
      </c>
      <c r="L16" s="55">
        <v>47</v>
      </c>
      <c r="M16" s="88"/>
    </row>
    <row r="17" spans="2:13" x14ac:dyDescent="0.25">
      <c r="B17" s="90"/>
      <c r="C17" s="88" t="s">
        <v>191</v>
      </c>
      <c r="D17" s="88"/>
      <c r="E17" s="88"/>
      <c r="F17" s="88"/>
      <c r="G17" s="56">
        <v>2019488</v>
      </c>
      <c r="H17" s="35"/>
      <c r="I17" s="56">
        <v>16741733</v>
      </c>
      <c r="J17" s="56">
        <v>673163</v>
      </c>
      <c r="K17" s="56">
        <v>1346325</v>
      </c>
      <c r="L17" s="88"/>
      <c r="M17" s="88"/>
    </row>
    <row r="18" spans="2:13" x14ac:dyDescent="0.25">
      <c r="B18" s="57"/>
      <c r="C18" s="88" t="s">
        <v>192</v>
      </c>
      <c r="D18" s="88"/>
      <c r="E18" s="88"/>
      <c r="F18" s="88"/>
      <c r="G18" s="58">
        <v>2873208</v>
      </c>
      <c r="H18" s="35" t="s">
        <v>193</v>
      </c>
      <c r="I18" s="59">
        <v>30480141</v>
      </c>
      <c r="J18" s="59">
        <v>957736</v>
      </c>
      <c r="K18" s="59">
        <v>1915472</v>
      </c>
      <c r="L18" s="88"/>
      <c r="M18" s="88"/>
    </row>
    <row r="21" spans="2:13" x14ac:dyDescent="0.25">
      <c r="B21" s="89" t="s">
        <v>168</v>
      </c>
      <c r="C21" s="88" t="s">
        <v>169</v>
      </c>
      <c r="D21" s="88" t="s">
        <v>170</v>
      </c>
      <c r="E21" s="88" t="s">
        <v>171</v>
      </c>
      <c r="F21" s="88" t="s">
        <v>172</v>
      </c>
      <c r="G21" s="88" t="s">
        <v>138</v>
      </c>
      <c r="H21" s="88" t="s">
        <v>173</v>
      </c>
      <c r="I21" s="88"/>
      <c r="J21" s="88" t="s">
        <v>174</v>
      </c>
      <c r="K21" s="88"/>
    </row>
    <row r="22" spans="2:13" ht="67.5" x14ac:dyDescent="0.25">
      <c r="B22" s="89"/>
      <c r="C22" s="88"/>
      <c r="D22" s="88"/>
      <c r="E22" s="88"/>
      <c r="F22" s="88"/>
      <c r="G22" s="88"/>
      <c r="H22" s="35" t="s">
        <v>157</v>
      </c>
      <c r="I22" s="35" t="s">
        <v>175</v>
      </c>
      <c r="J22" s="35" t="s">
        <v>176</v>
      </c>
      <c r="K22" s="35" t="s">
        <v>177</v>
      </c>
    </row>
    <row r="23" spans="2:13" ht="24" x14ac:dyDescent="0.25">
      <c r="B23" s="60" t="s">
        <v>194</v>
      </c>
      <c r="C23" s="36" t="s">
        <v>179</v>
      </c>
      <c r="D23" s="36">
        <v>132</v>
      </c>
      <c r="E23" s="52">
        <v>0</v>
      </c>
      <c r="F23" s="52">
        <v>3.5</v>
      </c>
      <c r="G23" s="53">
        <v>8400</v>
      </c>
      <c r="H23" s="36">
        <v>3.3</v>
      </c>
      <c r="I23" s="54">
        <v>55440</v>
      </c>
      <c r="J23" s="61">
        <v>2800</v>
      </c>
      <c r="K23" s="61">
        <v>5600</v>
      </c>
    </row>
    <row r="24" spans="2:13" ht="24" x14ac:dyDescent="0.25">
      <c r="B24" s="60" t="s">
        <v>195</v>
      </c>
      <c r="C24" s="36" t="s">
        <v>188</v>
      </c>
      <c r="D24" s="36">
        <v>890</v>
      </c>
      <c r="E24" s="52">
        <v>0</v>
      </c>
      <c r="F24" s="52">
        <v>3.5</v>
      </c>
      <c r="G24" s="53">
        <v>8400</v>
      </c>
      <c r="H24" s="36">
        <v>2.2999999999999998</v>
      </c>
      <c r="I24" s="54">
        <v>38640</v>
      </c>
      <c r="J24" s="61">
        <v>2800</v>
      </c>
      <c r="K24" s="61">
        <v>5600</v>
      </c>
    </row>
  </sheetData>
  <mergeCells count="24">
    <mergeCell ref="B8:B17"/>
    <mergeCell ref="M8:M16"/>
    <mergeCell ref="C17:F17"/>
    <mergeCell ref="L17:M18"/>
    <mergeCell ref="C18:F18"/>
    <mergeCell ref="H3:I3"/>
    <mergeCell ref="J3:M3"/>
    <mergeCell ref="B5:B7"/>
    <mergeCell ref="M5:M7"/>
    <mergeCell ref="C7:F7"/>
    <mergeCell ref="B3:B4"/>
    <mergeCell ref="C3:C4"/>
    <mergeCell ref="D3:D4"/>
    <mergeCell ref="E3:E4"/>
    <mergeCell ref="F3:F4"/>
    <mergeCell ref="G3:G4"/>
    <mergeCell ref="H21:I21"/>
    <mergeCell ref="J21:K21"/>
    <mergeCell ref="B21:B22"/>
    <mergeCell ref="C21:C22"/>
    <mergeCell ref="D21:D22"/>
    <mergeCell ref="E21:E22"/>
    <mergeCell ref="F21:F22"/>
    <mergeCell ref="G21:G2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F62B-3F2A-4C39-90CB-99FB74C83485}">
  <dimension ref="B2:J42"/>
  <sheetViews>
    <sheetView tabSelected="1" workbookViewId="0">
      <selection activeCell="L22" sqref="L22"/>
    </sheetView>
  </sheetViews>
  <sheetFormatPr defaultRowHeight="12" x14ac:dyDescent="0.2"/>
  <cols>
    <col min="1" max="4" width="9.140625" style="43"/>
    <col min="5" max="8" width="9.28515625" style="43" bestFit="1" customWidth="1"/>
    <col min="9" max="9" width="12.28515625" style="43" bestFit="1" customWidth="1"/>
    <col min="10" max="10" width="39.42578125" style="43" customWidth="1"/>
    <col min="11" max="16384" width="9.140625" style="43"/>
  </cols>
  <sheetData>
    <row r="2" spans="2:10" ht="22.5" customHeight="1" x14ac:dyDescent="0.2">
      <c r="B2" s="44"/>
      <c r="C2" s="94" t="s">
        <v>196</v>
      </c>
      <c r="D2" s="94"/>
      <c r="E2" s="94" t="s">
        <v>197</v>
      </c>
      <c r="F2" s="94" t="s">
        <v>198</v>
      </c>
      <c r="G2" s="94" t="s">
        <v>157</v>
      </c>
      <c r="H2" s="94" t="s">
        <v>138</v>
      </c>
      <c r="I2" s="94" t="s">
        <v>199</v>
      </c>
      <c r="J2" s="45"/>
    </row>
    <row r="3" spans="2:10" x14ac:dyDescent="0.2">
      <c r="B3" s="44"/>
      <c r="C3" s="94"/>
      <c r="D3" s="94"/>
      <c r="E3" s="94"/>
      <c r="F3" s="94"/>
      <c r="G3" s="94"/>
      <c r="H3" s="94"/>
      <c r="I3" s="94"/>
      <c r="J3" s="45"/>
    </row>
    <row r="4" spans="2:10" x14ac:dyDescent="0.2">
      <c r="B4" s="91" t="s">
        <v>81</v>
      </c>
      <c r="C4" s="95" t="s">
        <v>200</v>
      </c>
      <c r="D4" s="96" t="s">
        <v>201</v>
      </c>
      <c r="E4" s="97">
        <v>0</v>
      </c>
      <c r="F4" s="97">
        <v>27.05</v>
      </c>
      <c r="G4" s="97">
        <v>13.2</v>
      </c>
      <c r="H4" s="98">
        <v>43823</v>
      </c>
      <c r="I4" s="93">
        <v>1155145.54</v>
      </c>
      <c r="J4" s="45"/>
    </row>
    <row r="5" spans="2:10" x14ac:dyDescent="0.2">
      <c r="B5" s="91"/>
      <c r="C5" s="95"/>
      <c r="D5" s="96"/>
      <c r="E5" s="97"/>
      <c r="F5" s="97"/>
      <c r="G5" s="97"/>
      <c r="H5" s="98"/>
      <c r="I5" s="93"/>
      <c r="J5" s="45"/>
    </row>
    <row r="6" spans="2:10" x14ac:dyDescent="0.2">
      <c r="B6" s="91"/>
      <c r="C6" s="95" t="s">
        <v>202</v>
      </c>
      <c r="D6" s="96" t="s">
        <v>203</v>
      </c>
      <c r="E6" s="97">
        <v>27.05</v>
      </c>
      <c r="F6" s="97">
        <v>27.58</v>
      </c>
      <c r="G6" s="97">
        <v>0.1</v>
      </c>
      <c r="H6" s="97">
        <v>851</v>
      </c>
      <c r="I6" s="97">
        <v>248.08</v>
      </c>
      <c r="J6" s="45"/>
    </row>
    <row r="7" spans="2:10" x14ac:dyDescent="0.2">
      <c r="B7" s="91"/>
      <c r="C7" s="95"/>
      <c r="D7" s="96"/>
      <c r="E7" s="97"/>
      <c r="F7" s="97"/>
      <c r="G7" s="97"/>
      <c r="H7" s="97"/>
      <c r="I7" s="97"/>
      <c r="J7" s="45"/>
    </row>
    <row r="8" spans="2:10" x14ac:dyDescent="0.2">
      <c r="B8" s="91"/>
      <c r="C8" s="95" t="s">
        <v>204</v>
      </c>
      <c r="D8" s="96" t="s">
        <v>205</v>
      </c>
      <c r="E8" s="97">
        <v>27.58</v>
      </c>
      <c r="F8" s="97">
        <v>35.43</v>
      </c>
      <c r="G8" s="97">
        <v>3.8</v>
      </c>
      <c r="H8" s="98">
        <v>12718</v>
      </c>
      <c r="I8" s="93">
        <v>95482.12</v>
      </c>
      <c r="J8" s="45"/>
    </row>
    <row r="9" spans="2:10" x14ac:dyDescent="0.2">
      <c r="B9" s="91"/>
      <c r="C9" s="95"/>
      <c r="D9" s="96"/>
      <c r="E9" s="97"/>
      <c r="F9" s="97"/>
      <c r="G9" s="97"/>
      <c r="H9" s="98"/>
      <c r="I9" s="93"/>
      <c r="J9" s="45"/>
    </row>
    <row r="10" spans="2:10" x14ac:dyDescent="0.2">
      <c r="B10" s="91"/>
      <c r="C10" s="95" t="s">
        <v>206</v>
      </c>
      <c r="D10" s="96" t="s">
        <v>207</v>
      </c>
      <c r="E10" s="97">
        <v>35.43</v>
      </c>
      <c r="F10" s="97">
        <v>43.85</v>
      </c>
      <c r="G10" s="97">
        <v>3.5</v>
      </c>
      <c r="H10" s="98">
        <v>13649</v>
      </c>
      <c r="I10" s="93">
        <v>96343.81</v>
      </c>
      <c r="J10" s="45"/>
    </row>
    <row r="11" spans="2:10" x14ac:dyDescent="0.2">
      <c r="B11" s="91"/>
      <c r="C11" s="95"/>
      <c r="D11" s="96"/>
      <c r="E11" s="97"/>
      <c r="F11" s="97"/>
      <c r="G11" s="97"/>
      <c r="H11" s="98"/>
      <c r="I11" s="93"/>
      <c r="J11" s="45"/>
    </row>
    <row r="12" spans="2:10" x14ac:dyDescent="0.2">
      <c r="B12" s="91"/>
      <c r="C12" s="46" t="s">
        <v>208</v>
      </c>
      <c r="D12" s="47" t="s">
        <v>209</v>
      </c>
      <c r="E12" s="48">
        <v>43.85</v>
      </c>
      <c r="F12" s="48">
        <v>45.13</v>
      </c>
      <c r="G12" s="48">
        <v>0.3</v>
      </c>
      <c r="H12" s="37">
        <v>2066</v>
      </c>
      <c r="I12" s="49">
        <v>1357.84</v>
      </c>
      <c r="J12" s="45"/>
    </row>
    <row r="13" spans="2:10" x14ac:dyDescent="0.2">
      <c r="B13" s="91"/>
      <c r="C13" s="46" t="s">
        <v>210</v>
      </c>
      <c r="D13" s="47" t="s">
        <v>211</v>
      </c>
      <c r="E13" s="48">
        <v>45.13</v>
      </c>
      <c r="F13" s="48">
        <v>56.8</v>
      </c>
      <c r="G13" s="48">
        <v>5.3</v>
      </c>
      <c r="H13" s="37">
        <v>18915</v>
      </c>
      <c r="I13" s="49">
        <v>201860.37</v>
      </c>
      <c r="J13" s="45"/>
    </row>
    <row r="14" spans="2:10" x14ac:dyDescent="0.2">
      <c r="B14" s="91"/>
      <c r="C14" s="46" t="s">
        <v>212</v>
      </c>
      <c r="D14" s="47" t="s">
        <v>213</v>
      </c>
      <c r="E14" s="48">
        <v>56.8</v>
      </c>
      <c r="F14" s="48">
        <v>69.650000000000006</v>
      </c>
      <c r="G14" s="48">
        <v>4.9000000000000004</v>
      </c>
      <c r="H14" s="37">
        <v>20818</v>
      </c>
      <c r="I14" s="49">
        <v>206095.9</v>
      </c>
      <c r="J14" s="45"/>
    </row>
    <row r="15" spans="2:10" x14ac:dyDescent="0.2">
      <c r="B15" s="91"/>
      <c r="C15" s="46" t="s">
        <v>214</v>
      </c>
      <c r="D15" s="47" t="s">
        <v>215</v>
      </c>
      <c r="E15" s="48">
        <v>69.650000000000006</v>
      </c>
      <c r="F15" s="48">
        <v>101.1</v>
      </c>
      <c r="G15" s="48">
        <v>14.1</v>
      </c>
      <c r="H15" s="37">
        <v>50992</v>
      </c>
      <c r="I15" s="49">
        <v>1440975.26</v>
      </c>
      <c r="J15" s="45"/>
    </row>
    <row r="16" spans="2:10" x14ac:dyDescent="0.2">
      <c r="B16" s="91"/>
      <c r="C16" s="95" t="s">
        <v>216</v>
      </c>
      <c r="D16" s="96" t="s">
        <v>217</v>
      </c>
      <c r="E16" s="97">
        <v>101.1</v>
      </c>
      <c r="F16" s="97">
        <v>191.7</v>
      </c>
      <c r="G16" s="97">
        <v>25.3</v>
      </c>
      <c r="H16" s="98">
        <v>146699</v>
      </c>
      <c r="I16" s="93">
        <v>7420264.4199999999</v>
      </c>
      <c r="J16" s="45"/>
    </row>
    <row r="17" spans="2:10" x14ac:dyDescent="0.2">
      <c r="B17" s="91"/>
      <c r="C17" s="95"/>
      <c r="D17" s="96"/>
      <c r="E17" s="97"/>
      <c r="F17" s="97"/>
      <c r="G17" s="97"/>
      <c r="H17" s="98"/>
      <c r="I17" s="93"/>
      <c r="J17" s="45"/>
    </row>
    <row r="18" spans="2:10" x14ac:dyDescent="0.2">
      <c r="B18" s="91"/>
      <c r="C18" s="46" t="s">
        <v>218</v>
      </c>
      <c r="D18" s="47" t="s">
        <v>219</v>
      </c>
      <c r="E18" s="48">
        <v>191.7</v>
      </c>
      <c r="F18" s="48">
        <v>252.8</v>
      </c>
      <c r="G18" s="48">
        <v>30.2</v>
      </c>
      <c r="H18" s="37">
        <v>98947</v>
      </c>
      <c r="I18" s="49">
        <v>5984117.04</v>
      </c>
      <c r="J18" s="45"/>
    </row>
    <row r="19" spans="2:10" x14ac:dyDescent="0.2">
      <c r="B19" s="91"/>
      <c r="C19" s="46" t="s">
        <v>220</v>
      </c>
      <c r="D19" s="47" t="s">
        <v>221</v>
      </c>
      <c r="E19" s="48">
        <v>252.8</v>
      </c>
      <c r="F19" s="48">
        <v>295.2</v>
      </c>
      <c r="G19" s="48">
        <v>20.9</v>
      </c>
      <c r="H19" s="37">
        <v>68773</v>
      </c>
      <c r="I19" s="49">
        <v>2878436.94</v>
      </c>
      <c r="J19" s="45"/>
    </row>
    <row r="20" spans="2:10" x14ac:dyDescent="0.2">
      <c r="B20" s="91" t="s">
        <v>222</v>
      </c>
      <c r="C20" s="91"/>
      <c r="D20" s="91"/>
      <c r="E20" s="91"/>
      <c r="F20" s="91"/>
      <c r="G20" s="91"/>
      <c r="H20" s="50">
        <v>478251</v>
      </c>
      <c r="I20" s="50">
        <v>19480327</v>
      </c>
      <c r="J20" s="45"/>
    </row>
    <row r="21" spans="2:10" x14ac:dyDescent="0.2">
      <c r="J21" s="45"/>
    </row>
    <row r="22" spans="2:10" x14ac:dyDescent="0.2">
      <c r="J22" s="45"/>
    </row>
    <row r="23" spans="2:10" ht="22.5" customHeight="1" x14ac:dyDescent="0.2">
      <c r="B23" s="44"/>
      <c r="C23" s="94" t="s">
        <v>196</v>
      </c>
      <c r="D23" s="94"/>
      <c r="E23" s="94" t="s">
        <v>197</v>
      </c>
      <c r="F23" s="94" t="s">
        <v>198</v>
      </c>
      <c r="G23" s="94" t="s">
        <v>157</v>
      </c>
      <c r="H23" s="94" t="s">
        <v>138</v>
      </c>
      <c r="I23" s="94" t="s">
        <v>199</v>
      </c>
      <c r="J23" s="45"/>
    </row>
    <row r="24" spans="2:10" x14ac:dyDescent="0.2">
      <c r="B24" s="44"/>
      <c r="C24" s="94"/>
      <c r="D24" s="94"/>
      <c r="E24" s="94"/>
      <c r="F24" s="94"/>
      <c r="G24" s="94"/>
      <c r="H24" s="94"/>
      <c r="I24" s="94"/>
      <c r="J24" s="45"/>
    </row>
    <row r="25" spans="2:10" x14ac:dyDescent="0.2">
      <c r="B25" s="91" t="s">
        <v>87</v>
      </c>
      <c r="C25" s="46" t="s">
        <v>223</v>
      </c>
      <c r="D25" s="47" t="s">
        <v>224</v>
      </c>
      <c r="E25" s="48">
        <v>295.2</v>
      </c>
      <c r="F25" s="48">
        <v>345.3</v>
      </c>
      <c r="G25" s="48">
        <v>18.399999999999999</v>
      </c>
      <c r="H25" s="37">
        <v>81207</v>
      </c>
      <c r="I25" s="49">
        <v>2981329.97</v>
      </c>
      <c r="J25" s="45"/>
    </row>
    <row r="26" spans="2:10" x14ac:dyDescent="0.2">
      <c r="B26" s="91"/>
      <c r="C26" s="46" t="s">
        <v>225</v>
      </c>
      <c r="D26" s="47" t="s">
        <v>226</v>
      </c>
      <c r="E26" s="48">
        <v>345.3</v>
      </c>
      <c r="F26" s="48">
        <v>354</v>
      </c>
      <c r="G26" s="48">
        <v>3.7</v>
      </c>
      <c r="H26" s="37">
        <v>14054</v>
      </c>
      <c r="I26" s="49">
        <v>103832.68</v>
      </c>
      <c r="J26" s="45"/>
    </row>
    <row r="27" spans="2:10" x14ac:dyDescent="0.2">
      <c r="B27" s="91"/>
      <c r="C27" s="46" t="s">
        <v>227</v>
      </c>
      <c r="D27" s="47" t="s">
        <v>228</v>
      </c>
      <c r="E27" s="48">
        <v>354</v>
      </c>
      <c r="F27" s="48">
        <v>457.3</v>
      </c>
      <c r="G27" s="48">
        <v>50.9</v>
      </c>
      <c r="H27" s="37">
        <v>167274</v>
      </c>
      <c r="I27" s="49">
        <v>17038490.870000001</v>
      </c>
      <c r="J27" s="45"/>
    </row>
    <row r="28" spans="2:10" x14ac:dyDescent="0.2">
      <c r="B28" s="91"/>
      <c r="C28" s="46" t="s">
        <v>229</v>
      </c>
      <c r="D28" s="47" t="s">
        <v>230</v>
      </c>
      <c r="E28" s="48">
        <v>457.3</v>
      </c>
      <c r="F28" s="48">
        <v>559.9</v>
      </c>
      <c r="G28" s="48">
        <v>51.2</v>
      </c>
      <c r="H28" s="37">
        <v>166302</v>
      </c>
      <c r="I28" s="49">
        <v>17037713.219999999</v>
      </c>
      <c r="J28" s="45"/>
    </row>
    <row r="29" spans="2:10" x14ac:dyDescent="0.2">
      <c r="B29" s="91"/>
      <c r="C29" s="46" t="s">
        <v>231</v>
      </c>
      <c r="D29" s="47" t="s">
        <v>232</v>
      </c>
      <c r="E29" s="48">
        <v>559.9</v>
      </c>
      <c r="F29" s="48">
        <v>739.8</v>
      </c>
      <c r="G29" s="48">
        <v>89.8</v>
      </c>
      <c r="H29" s="37">
        <v>291373</v>
      </c>
      <c r="I29" s="49">
        <v>52345276.009999998</v>
      </c>
      <c r="J29" s="45"/>
    </row>
    <row r="30" spans="2:10" x14ac:dyDescent="0.2">
      <c r="B30" s="91"/>
      <c r="C30" s="46" t="s">
        <v>233</v>
      </c>
      <c r="D30" s="47" t="s">
        <v>234</v>
      </c>
      <c r="E30" s="48">
        <v>739.8</v>
      </c>
      <c r="F30" s="48">
        <v>920.1</v>
      </c>
      <c r="G30" s="48">
        <v>89.6</v>
      </c>
      <c r="H30" s="37">
        <v>292103</v>
      </c>
      <c r="I30" s="49">
        <v>52345749.890000001</v>
      </c>
      <c r="J30" s="45"/>
    </row>
    <row r="31" spans="2:10" x14ac:dyDescent="0.2">
      <c r="B31" s="91"/>
      <c r="C31" s="46" t="s">
        <v>235</v>
      </c>
      <c r="D31" s="47" t="s">
        <v>236</v>
      </c>
      <c r="E31" s="48">
        <v>920.1</v>
      </c>
      <c r="F31" s="48">
        <v>920.8</v>
      </c>
      <c r="G31" s="48">
        <v>0.2</v>
      </c>
      <c r="H31" s="37">
        <v>1215</v>
      </c>
      <c r="I31" s="48">
        <v>554.88</v>
      </c>
      <c r="J31" s="45"/>
    </row>
    <row r="32" spans="2:10" x14ac:dyDescent="0.2">
      <c r="B32" s="91"/>
      <c r="C32" s="46" t="s">
        <v>237</v>
      </c>
      <c r="D32" s="47" t="s">
        <v>238</v>
      </c>
      <c r="E32" s="48">
        <v>920.8</v>
      </c>
      <c r="F32" s="48">
        <v>933</v>
      </c>
      <c r="G32" s="48">
        <v>5.9</v>
      </c>
      <c r="H32" s="37">
        <v>19765</v>
      </c>
      <c r="I32" s="49">
        <v>233357.99</v>
      </c>
      <c r="J32" s="45"/>
    </row>
    <row r="33" spans="2:10" x14ac:dyDescent="0.2">
      <c r="B33" s="91"/>
      <c r="C33" s="46" t="s">
        <v>237</v>
      </c>
      <c r="D33" s="47" t="s">
        <v>238</v>
      </c>
      <c r="E33" s="48">
        <v>0</v>
      </c>
      <c r="F33" s="48">
        <v>11</v>
      </c>
      <c r="G33" s="48">
        <v>5.5</v>
      </c>
      <c r="H33" s="37">
        <v>17821</v>
      </c>
      <c r="I33" s="49">
        <v>196031.08</v>
      </c>
      <c r="J33" s="45" t="s">
        <v>239</v>
      </c>
    </row>
    <row r="34" spans="2:10" x14ac:dyDescent="0.2">
      <c r="B34" s="91"/>
      <c r="C34" s="46" t="s">
        <v>237</v>
      </c>
      <c r="D34" s="47" t="s">
        <v>238</v>
      </c>
      <c r="E34" s="48">
        <v>0</v>
      </c>
      <c r="F34" s="48">
        <v>32</v>
      </c>
      <c r="G34" s="48">
        <v>16</v>
      </c>
      <c r="H34" s="37">
        <v>51843</v>
      </c>
      <c r="I34" s="49">
        <v>1658973.77</v>
      </c>
      <c r="J34" s="45" t="s">
        <v>240</v>
      </c>
    </row>
    <row r="35" spans="2:10" x14ac:dyDescent="0.2">
      <c r="B35" s="91" t="s">
        <v>222</v>
      </c>
      <c r="C35" s="91"/>
      <c r="D35" s="91"/>
      <c r="E35" s="91"/>
      <c r="F35" s="91"/>
      <c r="G35" s="91"/>
      <c r="H35" s="50">
        <v>1102958</v>
      </c>
      <c r="I35" s="50">
        <v>143941310</v>
      </c>
      <c r="J35" s="45"/>
    </row>
    <row r="36" spans="2:10" x14ac:dyDescent="0.2">
      <c r="J36" s="45"/>
    </row>
    <row r="37" spans="2:10" x14ac:dyDescent="0.2">
      <c r="J37" s="45"/>
    </row>
    <row r="38" spans="2:10" ht="12.75" x14ac:dyDescent="0.2">
      <c r="B38" s="62"/>
      <c r="C38" s="92" t="s">
        <v>196</v>
      </c>
      <c r="D38" s="92"/>
      <c r="E38" s="92" t="s">
        <v>197</v>
      </c>
      <c r="F38" s="92" t="s">
        <v>198</v>
      </c>
      <c r="G38" s="92" t="s">
        <v>157</v>
      </c>
      <c r="H38" s="92" t="s">
        <v>138</v>
      </c>
      <c r="I38" s="92" t="s">
        <v>199</v>
      </c>
      <c r="J38" s="45"/>
    </row>
    <row r="39" spans="2:10" ht="12.75" x14ac:dyDescent="0.2">
      <c r="B39" s="62"/>
      <c r="C39" s="92"/>
      <c r="D39" s="92"/>
      <c r="E39" s="92"/>
      <c r="F39" s="92"/>
      <c r="G39" s="92"/>
      <c r="H39" s="92"/>
      <c r="I39" s="92"/>
      <c r="J39" s="45"/>
    </row>
    <row r="40" spans="2:10" ht="12.75" x14ac:dyDescent="0.2">
      <c r="B40" s="63" t="s">
        <v>81</v>
      </c>
      <c r="C40" s="38" t="s">
        <v>200</v>
      </c>
      <c r="D40" s="39" t="s">
        <v>201</v>
      </c>
      <c r="E40" s="40">
        <v>0</v>
      </c>
      <c r="F40" s="40">
        <v>3.5</v>
      </c>
      <c r="G40" s="40">
        <v>28.5</v>
      </c>
      <c r="H40" s="41">
        <v>4725</v>
      </c>
      <c r="I40" s="42">
        <v>268852.5</v>
      </c>
      <c r="J40" s="45" t="s">
        <v>241</v>
      </c>
    </row>
    <row r="41" spans="2:10" ht="12.75" x14ac:dyDescent="0.2">
      <c r="B41" s="63" t="s">
        <v>87</v>
      </c>
      <c r="C41" s="38" t="s">
        <v>237</v>
      </c>
      <c r="D41" s="39" t="s">
        <v>238</v>
      </c>
      <c r="E41" s="40">
        <v>0</v>
      </c>
      <c r="F41" s="40">
        <v>3.5</v>
      </c>
      <c r="G41" s="40">
        <v>13.8</v>
      </c>
      <c r="H41" s="41">
        <v>4725</v>
      </c>
      <c r="I41" s="42">
        <v>129937.5</v>
      </c>
      <c r="J41" s="45" t="s">
        <v>242</v>
      </c>
    </row>
    <row r="42" spans="2:10" x14ac:dyDescent="0.2">
      <c r="B42" s="64"/>
      <c r="J42" s="45"/>
    </row>
  </sheetData>
  <mergeCells count="57">
    <mergeCell ref="I2:I3"/>
    <mergeCell ref="C2:D3"/>
    <mergeCell ref="E2:E3"/>
    <mergeCell ref="F2:F3"/>
    <mergeCell ref="G2:G3"/>
    <mergeCell ref="H2:H3"/>
    <mergeCell ref="B4:B19"/>
    <mergeCell ref="C4:C5"/>
    <mergeCell ref="D4:D5"/>
    <mergeCell ref="E4:E5"/>
    <mergeCell ref="F4:F5"/>
    <mergeCell ref="C8:C9"/>
    <mergeCell ref="D8:D9"/>
    <mergeCell ref="E8:E9"/>
    <mergeCell ref="F8:F9"/>
    <mergeCell ref="H4:H5"/>
    <mergeCell ref="I4:I5"/>
    <mergeCell ref="C6:C7"/>
    <mergeCell ref="D6:D7"/>
    <mergeCell ref="E6:E7"/>
    <mergeCell ref="F6:F7"/>
    <mergeCell ref="G6:G7"/>
    <mergeCell ref="H6:H7"/>
    <mergeCell ref="I6:I7"/>
    <mergeCell ref="G4:G5"/>
    <mergeCell ref="G8:G9"/>
    <mergeCell ref="H8:H9"/>
    <mergeCell ref="I8:I9"/>
    <mergeCell ref="C10:C11"/>
    <mergeCell ref="D10:D11"/>
    <mergeCell ref="E10:E11"/>
    <mergeCell ref="F10:F11"/>
    <mergeCell ref="G10:G11"/>
    <mergeCell ref="H10:H11"/>
    <mergeCell ref="I10:I11"/>
    <mergeCell ref="H38:H39"/>
    <mergeCell ref="I38:I39"/>
    <mergeCell ref="I16:I17"/>
    <mergeCell ref="B20:G20"/>
    <mergeCell ref="C23:D24"/>
    <mergeCell ref="E23:E24"/>
    <mergeCell ref="F23:F24"/>
    <mergeCell ref="G23:G24"/>
    <mergeCell ref="H23:H24"/>
    <mergeCell ref="I23:I24"/>
    <mergeCell ref="C16:C17"/>
    <mergeCell ref="D16:D17"/>
    <mergeCell ref="E16:E17"/>
    <mergeCell ref="F16:F17"/>
    <mergeCell ref="G16:G17"/>
    <mergeCell ref="H16:H17"/>
    <mergeCell ref="B25:B34"/>
    <mergeCell ref="B35:G35"/>
    <mergeCell ref="C38:D39"/>
    <mergeCell ref="E38:E39"/>
    <mergeCell ref="F38:F39"/>
    <mergeCell ref="G38:G3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Localização Material Asfáltico</vt:lpstr>
      <vt:lpstr>Localização Areais</vt:lpstr>
      <vt:lpstr>Cálculo DMT para Mat Asfáltico</vt:lpstr>
      <vt:lpstr>Cálculo DMT Muros Escamas Concr</vt:lpstr>
      <vt:lpstr>Pedreiras</vt:lpstr>
      <vt:lpstr>Sub-lastro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SAYURI HAYASHI Liana</dc:creator>
  <cp:lastModifiedBy>HENRIQUE SALES OLIVEIRA Luis</cp:lastModifiedBy>
  <dcterms:created xsi:type="dcterms:W3CDTF">2019-05-15T16:51:53Z</dcterms:created>
  <dcterms:modified xsi:type="dcterms:W3CDTF">2019-07-01T14:26:53Z</dcterms:modified>
</cp:coreProperties>
</file>